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1760" activeTab="0"/>
  </bookViews>
  <sheets>
    <sheet name="3 сес.18г.-571" sheetId="1" r:id="rId1"/>
    <sheet name="Лист11" sheetId="2" r:id="rId2"/>
  </sheets>
  <definedNames>
    <definedName name="_xlnm.Print_Area" localSheetId="0">'3 сес.18г.-571'!$A$1:$N$32</definedName>
  </definedNames>
  <calcPr fullCalcOnLoad="1"/>
</workbook>
</file>

<file path=xl/sharedStrings.xml><?xml version="1.0" encoding="utf-8"?>
<sst xmlns="http://schemas.openxmlformats.org/spreadsheetml/2006/main" count="87" uniqueCount="68">
  <si>
    <t>Кач. -</t>
  </si>
  <si>
    <t>4,5,3</t>
  </si>
  <si>
    <t>4 и 5</t>
  </si>
  <si>
    <t>В зачетке</t>
  </si>
  <si>
    <t>Федоткин</t>
  </si>
  <si>
    <t>Выставляем ОЦЕНКИ:</t>
  </si>
  <si>
    <t>с учетом из журнала</t>
  </si>
  <si>
    <t>№ 
н\п</t>
  </si>
  <si>
    <t>Ф.И.О. 
студента</t>
  </si>
  <si>
    <t>Сессия 
закрыта</t>
  </si>
  <si>
    <t>Физическая культура</t>
  </si>
  <si>
    <t>"2"</t>
  </si>
  <si>
    <t>"3"</t>
  </si>
  <si>
    <t>"0"</t>
  </si>
  <si>
    <t>"0" и "2"</t>
  </si>
  <si>
    <t>Аудитор. час.</t>
  </si>
  <si>
    <t>Иностранный язык</t>
  </si>
  <si>
    <t>Самостоятел. работа</t>
  </si>
  <si>
    <t>Всего часов</t>
  </si>
  <si>
    <t>Экзамены</t>
  </si>
  <si>
    <t xml:space="preserve">Абс. - </t>
  </si>
  <si>
    <t xml:space="preserve">Абсол. </t>
  </si>
  <si>
    <t>Качест.</t>
  </si>
  <si>
    <r>
      <rPr>
        <b/>
        <sz val="12"/>
        <color indexed="10"/>
        <rFont val="Times New Roman"/>
        <family val="1"/>
      </rPr>
      <t>Средний
балл</t>
    </r>
  </si>
  <si>
    <t>Лоскутова/
Либрихт</t>
  </si>
  <si>
    <t>Числов</t>
  </si>
  <si>
    <t>3 сессия   -   2018г.   571 гр.</t>
  </si>
  <si>
    <t>Антонов Иван Сергеевич</t>
  </si>
  <si>
    <t>Баксаляр Александр Михайлович</t>
  </si>
  <si>
    <t>Бачурин Дмитрий Николаевич</t>
  </si>
  <si>
    <t xml:space="preserve">Береснев Никита Вячеславович  </t>
  </si>
  <si>
    <t>Габтрахманов Марат Тохирович</t>
  </si>
  <si>
    <t>Горбунов Вячеслав Андреевич</t>
  </si>
  <si>
    <t>Горбунов Илья Александрович</t>
  </si>
  <si>
    <t>Горбылев Александр Павлович</t>
  </si>
  <si>
    <t>Зубов Артем Анатольевич</t>
  </si>
  <si>
    <t>Каричев Николай Сергеевич</t>
  </si>
  <si>
    <t>Клабуков Роман Сергеевич</t>
  </si>
  <si>
    <t>Климович Владислав Сергеевич</t>
  </si>
  <si>
    <t>Крупин Никита Владимирович</t>
  </si>
  <si>
    <t>Кузнецов Денис Алексеевич</t>
  </si>
  <si>
    <t>Куличенко Виктор Андреевич</t>
  </si>
  <si>
    <t>Лапин Савелий Евгеньевич</t>
  </si>
  <si>
    <t>Медведев Павел Сергеевич</t>
  </si>
  <si>
    <t>Михальченко Данил Сергеевич</t>
  </si>
  <si>
    <t>Панасов Константин Сергеевич</t>
  </si>
  <si>
    <t>Пухов Евгений Владимирович</t>
  </si>
  <si>
    <t>Пшеничников Павел Александрович</t>
  </si>
  <si>
    <t>Симагин Андрей Анатольевич</t>
  </si>
  <si>
    <t>Халикова</t>
  </si>
  <si>
    <t>Метрология, 
стандартизация и сертификация</t>
  </si>
  <si>
    <t>Электрические, гидравлические и пневматические системы</t>
  </si>
  <si>
    <t>Электирические машины и привода</t>
  </si>
  <si>
    <r>
      <rPr>
        <b/>
        <sz val="11"/>
        <rFont val="Times New Roman"/>
        <family val="1"/>
      </rPr>
      <t xml:space="preserve">МДК 02.01.
</t>
    </r>
    <r>
      <rPr>
        <sz val="11"/>
        <rFont val="Times New Roman"/>
        <family val="1"/>
      </rPr>
      <t>Технология сборки и апробации моделей элементовСА с учетом специфики ТП</t>
    </r>
  </si>
  <si>
    <r>
      <rPr>
        <b/>
        <sz val="11"/>
        <rFont val="Times New Roman"/>
        <family val="1"/>
      </rPr>
      <t xml:space="preserve">МДК 05.01.
</t>
    </r>
    <r>
      <rPr>
        <sz val="11"/>
        <rFont val="Times New Roman"/>
        <family val="1"/>
      </rPr>
      <t>Выполнение работ по профессии 15.01.20 Слесарь по КИПиА</t>
    </r>
  </si>
  <si>
    <t>Артикбаева/
Беломестных</t>
  </si>
  <si>
    <t>УП 05.01</t>
  </si>
  <si>
    <t>Неизвестных/
Числов</t>
  </si>
  <si>
    <t>Кошелев</t>
  </si>
  <si>
    <t>УП 05.03</t>
  </si>
  <si>
    <t>Сафончик/
Захарченко</t>
  </si>
  <si>
    <t>РА</t>
  </si>
  <si>
    <t>*</t>
  </si>
  <si>
    <t>УП 05.02</t>
  </si>
  <si>
    <t>24.12.18г.</t>
  </si>
  <si>
    <t>26.12.18г.</t>
  </si>
  <si>
    <t>27.12.18г.</t>
  </si>
  <si>
    <t>28.12.18г.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</si>
</sst>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6"/>
      <color indexed="56"/>
      <name val="Times New Roman"/>
      <family val="1"/>
    </font>
    <font>
      <sz val="11"/>
      <name val="Arial Cyr"/>
      <family val="0"/>
    </font>
    <font>
      <sz val="11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4"/>
      <color indexed="17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57"/>
      <name val="Times New Roman"/>
      <family val="1"/>
    </font>
    <font>
      <b/>
      <sz val="11"/>
      <color indexed="57"/>
      <name val="Times New Roman"/>
      <family val="1"/>
    </font>
    <font>
      <sz val="10"/>
      <color indexed="57"/>
      <name val="Times New Roman"/>
      <family val="1"/>
    </font>
    <font>
      <sz val="11"/>
      <color indexed="57"/>
      <name val="Times New Roman"/>
      <family val="1"/>
    </font>
    <font>
      <sz val="12"/>
      <color indexed="57"/>
      <name val="Times New Roman"/>
      <family val="1"/>
    </font>
    <font>
      <b/>
      <sz val="14"/>
      <color indexed="30"/>
      <name val="Times New Roman"/>
      <family val="1"/>
    </font>
    <font>
      <b/>
      <sz val="12"/>
      <color indexed="3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6" tint="-0.4999699890613556"/>
      <name val="Times New Roman"/>
      <family val="1"/>
    </font>
    <font>
      <b/>
      <sz val="11"/>
      <color theme="6" tint="-0.4999699890613556"/>
      <name val="Times New Roman"/>
      <family val="1"/>
    </font>
    <font>
      <sz val="10"/>
      <color theme="6" tint="-0.4999699890613556"/>
      <name val="Times New Roman"/>
      <family val="1"/>
    </font>
    <font>
      <sz val="11"/>
      <color theme="6" tint="-0.4999699890613556"/>
      <name val="Times New Roman"/>
      <family val="1"/>
    </font>
    <font>
      <sz val="12"/>
      <color theme="6" tint="-0.4999699890613556"/>
      <name val="Times New Roman"/>
      <family val="1"/>
    </font>
    <font>
      <b/>
      <sz val="14"/>
      <color rgb="FF0070C0"/>
      <name val="Times New Roman"/>
      <family val="1"/>
    </font>
    <font>
      <b/>
      <sz val="12"/>
      <color rgb="FF0070C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 tint="-0.0999699980020523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5" fillId="0" borderId="9" applyNumberFormat="0" applyFill="0" applyAlignment="0" applyProtection="0"/>
    <xf numFmtId="0" fontId="3" fillId="0" borderId="10">
      <alignment/>
      <protection/>
    </xf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3" fillId="0" borderId="0" xfId="52" applyFont="1">
      <alignment/>
      <protection/>
    </xf>
    <xf numFmtId="0" fontId="3" fillId="0" borderId="10" xfId="52" applyFont="1" applyBorder="1">
      <alignment/>
      <protection/>
    </xf>
    <xf numFmtId="0" fontId="58" fillId="0" borderId="0" xfId="0" applyFont="1" applyAlignment="1">
      <alignment horizontal="right" wrapText="1"/>
    </xf>
    <xf numFmtId="0" fontId="58" fillId="0" borderId="10" xfId="0" applyFont="1" applyBorder="1" applyAlignment="1">
      <alignment wrapText="1"/>
    </xf>
    <xf numFmtId="0" fontId="58" fillId="7" borderId="10" xfId="0" applyFont="1" applyFill="1" applyBorder="1" applyAlignment="1">
      <alignment wrapText="1"/>
    </xf>
    <xf numFmtId="0" fontId="8" fillId="0" borderId="0" xfId="52" applyFont="1">
      <alignment/>
      <protection/>
    </xf>
    <xf numFmtId="0" fontId="2" fillId="0" borderId="10" xfId="52" applyFont="1" applyFill="1" applyBorder="1" applyAlignment="1">
      <alignment horizontal="right" textRotation="90" wrapText="1"/>
      <protection/>
    </xf>
    <xf numFmtId="0" fontId="8" fillId="0" borderId="10" xfId="52" applyFont="1" applyFill="1" applyBorder="1" applyAlignment="1">
      <alignment horizontal="center" wrapText="1"/>
      <protection/>
    </xf>
    <xf numFmtId="0" fontId="3" fillId="0" borderId="0" xfId="52" applyFont="1" applyFill="1" applyAlignment="1">
      <alignment horizontal="center"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>
      <alignment/>
      <protection/>
    </xf>
    <xf numFmtId="0" fontId="3" fillId="0" borderId="0" xfId="52" applyFont="1">
      <alignment/>
      <protection/>
    </xf>
    <xf numFmtId="0" fontId="4" fillId="0" borderId="10" xfId="52" applyBorder="1" applyAlignment="1" applyProtection="1">
      <alignment horizontal="center" vertical="center" textRotation="90" wrapText="1"/>
      <protection locked="0"/>
    </xf>
    <xf numFmtId="0" fontId="13" fillId="0" borderId="10" xfId="52" applyFont="1" applyBorder="1" applyAlignment="1" applyProtection="1">
      <alignment horizontal="center" vertical="center" textRotation="90" wrapText="1"/>
      <protection locked="0"/>
    </xf>
    <xf numFmtId="0" fontId="2" fillId="0" borderId="11" xfId="52" applyFont="1" applyFill="1" applyBorder="1" applyAlignment="1">
      <alignment horizontal="right" textRotation="90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10" fillId="0" borderId="0" xfId="52" applyFont="1" applyAlignment="1">
      <alignment horizontal="center"/>
      <protection/>
    </xf>
    <xf numFmtId="0" fontId="8" fillId="13" borderId="10" xfId="52" applyFont="1" applyFill="1" applyBorder="1" applyAlignment="1">
      <alignment horizontal="right" textRotation="90" wrapText="1"/>
      <protection/>
    </xf>
    <xf numFmtId="0" fontId="8" fillId="0" borderId="10" xfId="52" applyFont="1" applyFill="1" applyBorder="1" applyAlignment="1">
      <alignment horizontal="right" textRotation="90" wrapText="1"/>
      <protection/>
    </xf>
    <xf numFmtId="0" fontId="3" fillId="0" borderId="12" xfId="52" applyFont="1" applyBorder="1">
      <alignment/>
      <protection/>
    </xf>
    <xf numFmtId="0" fontId="3" fillId="0" borderId="13" xfId="52" applyFont="1" applyBorder="1">
      <alignment/>
      <protection/>
    </xf>
    <xf numFmtId="14" fontId="59" fillId="0" borderId="14" xfId="52" applyNumberFormat="1" applyFont="1" applyFill="1" applyBorder="1" applyAlignment="1">
      <alignment horizontal="center"/>
      <protection/>
    </xf>
    <xf numFmtId="9" fontId="6" fillId="0" borderId="15" xfId="52" applyNumberFormat="1" applyFont="1" applyFill="1" applyBorder="1" applyAlignment="1">
      <alignment horizontal="right" vertical="top" wrapText="1"/>
      <protection/>
    </xf>
    <xf numFmtId="0" fontId="11" fillId="0" borderId="0" xfId="52" applyFont="1" applyBorder="1" applyAlignment="1" applyProtection="1">
      <alignment horizontal="center" vertical="center" textRotation="90" wrapText="1"/>
      <protection locked="0"/>
    </xf>
    <xf numFmtId="0" fontId="12" fillId="0" borderId="0" xfId="52" applyFont="1" applyBorder="1" applyAlignment="1" applyProtection="1">
      <alignment horizontal="center" vertical="center" textRotation="90" wrapText="1"/>
      <protection locked="0"/>
    </xf>
    <xf numFmtId="0" fontId="8" fillId="0" borderId="11" xfId="52" applyFont="1" applyFill="1" applyBorder="1" applyAlignment="1">
      <alignment horizontal="center" wrapText="1"/>
      <protection/>
    </xf>
    <xf numFmtId="0" fontId="8" fillId="0" borderId="0" xfId="52" applyFont="1">
      <alignment/>
      <protection/>
    </xf>
    <xf numFmtId="0" fontId="3" fillId="0" borderId="0" xfId="52" applyFont="1" applyAlignment="1">
      <alignment horizontal="center" vertical="center"/>
      <protection/>
    </xf>
    <xf numFmtId="0" fontId="7" fillId="0" borderId="16" xfId="52" applyFont="1" applyFill="1" applyBorder="1" applyAlignment="1">
      <alignment horizontal="center" vertical="center" wrapText="1"/>
      <protection/>
    </xf>
    <xf numFmtId="0" fontId="7" fillId="0" borderId="17" xfId="52" applyFont="1" applyFill="1" applyBorder="1" applyAlignment="1">
      <alignment horizontal="center" vertical="center" wrapText="1"/>
      <protection/>
    </xf>
    <xf numFmtId="0" fontId="2" fillId="0" borderId="0" xfId="52" applyFont="1" applyFill="1" applyAlignment="1">
      <alignment horizontal="center" vertical="center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 vertical="center"/>
      <protection/>
    </xf>
    <xf numFmtId="0" fontId="6" fillId="0" borderId="15" xfId="52" applyFont="1" applyBorder="1" applyAlignment="1">
      <alignment horizontal="right"/>
      <protection/>
    </xf>
    <xf numFmtId="9" fontId="3" fillId="0" borderId="15" xfId="57" applyFont="1" applyBorder="1" applyAlignment="1">
      <alignment horizontal="center"/>
    </xf>
    <xf numFmtId="0" fontId="3" fillId="0" borderId="18" xfId="52" applyFont="1" applyBorder="1">
      <alignment/>
      <protection/>
    </xf>
    <xf numFmtId="0" fontId="8" fillId="0" borderId="19" xfId="52" applyFont="1" applyFill="1" applyBorder="1" applyAlignment="1">
      <alignment horizontal="center" vertical="center" wrapText="1"/>
      <protection/>
    </xf>
    <xf numFmtId="0" fontId="60" fillId="0" borderId="20" xfId="52" applyFont="1" applyFill="1" applyBorder="1" applyAlignment="1">
      <alignment horizontal="center" vertical="center" wrapText="1"/>
      <protection/>
    </xf>
    <xf numFmtId="0" fontId="60" fillId="0" borderId="21" xfId="52" applyFont="1" applyFill="1" applyBorder="1" applyAlignment="1">
      <alignment horizontal="center" vertical="center" wrapText="1"/>
      <protection/>
    </xf>
    <xf numFmtId="0" fontId="60" fillId="0" borderId="14" xfId="52" applyFont="1" applyFill="1" applyBorder="1" applyAlignment="1">
      <alignment horizontal="center" vertical="center" wrapText="1"/>
      <protection/>
    </xf>
    <xf numFmtId="0" fontId="61" fillId="0" borderId="22" xfId="52" applyFont="1" applyFill="1" applyBorder="1" applyAlignment="1">
      <alignment horizontal="center" vertical="center" wrapText="1"/>
      <protection/>
    </xf>
    <xf numFmtId="0" fontId="61" fillId="0" borderId="19" xfId="52" applyFont="1" applyFill="1" applyBorder="1" applyAlignment="1">
      <alignment horizontal="center" vertical="center" wrapText="1"/>
      <protection/>
    </xf>
    <xf numFmtId="0" fontId="3" fillId="0" borderId="19" xfId="52" applyFont="1" applyBorder="1" applyAlignment="1">
      <alignment horizontal="right" vertical="center" wrapText="1"/>
      <protection/>
    </xf>
    <xf numFmtId="0" fontId="3" fillId="0" borderId="10" xfId="52" applyFont="1" applyFill="1" applyBorder="1" applyAlignment="1">
      <alignment horizontal="right"/>
      <protection/>
    </xf>
    <xf numFmtId="0" fontId="3" fillId="0" borderId="14" xfId="52" applyFont="1" applyFill="1" applyBorder="1" applyAlignment="1">
      <alignment horizontal="right"/>
      <protection/>
    </xf>
    <xf numFmtId="0" fontId="6" fillId="0" borderId="10" xfId="52" applyFont="1" applyBorder="1" applyAlignment="1">
      <alignment horizontal="right"/>
      <protection/>
    </xf>
    <xf numFmtId="9" fontId="6" fillId="0" borderId="10" xfId="52" applyNumberFormat="1" applyFont="1" applyFill="1" applyBorder="1" applyAlignment="1">
      <alignment horizontal="right"/>
      <protection/>
    </xf>
    <xf numFmtId="9" fontId="3" fillId="0" borderId="10" xfId="57" applyFont="1" applyBorder="1" applyAlignment="1">
      <alignment horizontal="center"/>
    </xf>
    <xf numFmtId="0" fontId="62" fillId="0" borderId="10" xfId="52" applyFont="1" applyFill="1" applyBorder="1" applyAlignment="1">
      <alignment horizontal="right" textRotation="90" wrapText="1"/>
      <protection/>
    </xf>
    <xf numFmtId="0" fontId="63" fillId="0" borderId="10" xfId="52" applyFont="1" applyFill="1" applyBorder="1" applyAlignment="1">
      <alignment horizontal="center" wrapText="1"/>
      <protection/>
    </xf>
    <xf numFmtId="0" fontId="63" fillId="0" borderId="10" xfId="52" applyFont="1" applyFill="1" applyBorder="1" applyAlignment="1">
      <alignment horizontal="center" vertical="center" wrapText="1"/>
      <protection/>
    </xf>
    <xf numFmtId="0" fontId="61" fillId="0" borderId="17" xfId="52" applyFont="1" applyFill="1" applyBorder="1" applyAlignment="1">
      <alignment horizontal="center" vertical="center" wrapText="1"/>
      <protection/>
    </xf>
    <xf numFmtId="0" fontId="61" fillId="0" borderId="10" xfId="52" applyFont="1" applyFill="1" applyBorder="1" applyAlignment="1">
      <alignment horizontal="right" textRotation="90" wrapText="1"/>
      <protection/>
    </xf>
    <xf numFmtId="0" fontId="8" fillId="33" borderId="11" xfId="52" applyFont="1" applyFill="1" applyBorder="1" applyAlignment="1">
      <alignment horizontal="right" textRotation="90" wrapText="1"/>
      <protection/>
    </xf>
    <xf numFmtId="0" fontId="61" fillId="0" borderId="23" xfId="52" applyFont="1" applyFill="1" applyBorder="1" applyAlignment="1">
      <alignment horizontal="right" textRotation="90" wrapText="1"/>
      <protection/>
    </xf>
    <xf numFmtId="0" fontId="62" fillId="0" borderId="23" xfId="52" applyFont="1" applyFill="1" applyBorder="1" applyAlignment="1">
      <alignment horizontal="right" textRotation="90" wrapText="1"/>
      <protection/>
    </xf>
    <xf numFmtId="0" fontId="63" fillId="0" borderId="23" xfId="52" applyFont="1" applyFill="1" applyBorder="1" applyAlignment="1">
      <alignment horizontal="center" wrapText="1"/>
      <protection/>
    </xf>
    <xf numFmtId="0" fontId="63" fillId="0" borderId="23" xfId="52" applyFont="1" applyFill="1" applyBorder="1" applyAlignment="1">
      <alignment horizontal="center" vertical="center" wrapText="1"/>
      <protection/>
    </xf>
    <xf numFmtId="0" fontId="61" fillId="0" borderId="24" xfId="52" applyFont="1" applyFill="1" applyBorder="1" applyAlignment="1">
      <alignment horizontal="center" vertical="center" wrapText="1"/>
      <protection/>
    </xf>
    <xf numFmtId="0" fontId="7" fillId="13" borderId="10" xfId="52" applyFont="1" applyFill="1" applyBorder="1" applyAlignment="1">
      <alignment horizontal="right" textRotation="90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16" fillId="34" borderId="10" xfId="0" applyFont="1" applyFill="1" applyBorder="1" applyAlignment="1">
      <alignment wrapText="1"/>
    </xf>
    <xf numFmtId="2" fontId="64" fillId="34" borderId="10" xfId="52" applyNumberFormat="1" applyFont="1" applyFill="1" applyBorder="1" applyAlignment="1">
      <alignment horizontal="center" wrapText="1"/>
      <protection/>
    </xf>
    <xf numFmtId="14" fontId="59" fillId="34" borderId="14" xfId="52" applyNumberFormat="1" applyFont="1" applyFill="1" applyBorder="1" applyAlignment="1">
      <alignment horizontal="center"/>
      <protection/>
    </xf>
    <xf numFmtId="0" fontId="7" fillId="0" borderId="10" xfId="52" applyFont="1" applyFill="1" applyBorder="1" applyAlignment="1">
      <alignment horizontal="right" textRotation="90" wrapText="1"/>
      <protection/>
    </xf>
    <xf numFmtId="0" fontId="65" fillId="0" borderId="10" xfId="0" applyFont="1" applyBorder="1" applyAlignment="1">
      <alignment wrapText="1"/>
    </xf>
    <xf numFmtId="2" fontId="3" fillId="0" borderId="10" xfId="52" applyNumberFormat="1" applyFont="1" applyFill="1" applyBorder="1" applyAlignment="1">
      <alignment horizontal="center" wrapText="1"/>
      <protection/>
    </xf>
    <xf numFmtId="2" fontId="3" fillId="0" borderId="14" xfId="52" applyNumberFormat="1" applyFont="1" applyFill="1" applyBorder="1" applyAlignment="1">
      <alignment horizontal="center" wrapText="1"/>
      <protection/>
    </xf>
    <xf numFmtId="2" fontId="66" fillId="0" borderId="10" xfId="52" applyNumberFormat="1" applyFont="1" applyFill="1" applyBorder="1" applyAlignment="1">
      <alignment horizontal="center" wrapText="1"/>
      <protection/>
    </xf>
    <xf numFmtId="0" fontId="16" fillId="0" borderId="10" xfId="0" applyFont="1" applyBorder="1" applyAlignment="1">
      <alignment wrapText="1"/>
    </xf>
    <xf numFmtId="0" fontId="65" fillId="0" borderId="10" xfId="0" applyFont="1" applyFill="1" applyBorder="1" applyAlignment="1">
      <alignment wrapText="1"/>
    </xf>
    <xf numFmtId="2" fontId="66" fillId="0" borderId="14" xfId="52" applyNumberFormat="1" applyFont="1" applyFill="1" applyBorder="1" applyAlignment="1">
      <alignment horizontal="center" wrapText="1"/>
      <protection/>
    </xf>
    <xf numFmtId="0" fontId="16" fillId="0" borderId="10" xfId="0" applyFont="1" applyFill="1" applyBorder="1" applyAlignment="1">
      <alignment wrapText="1"/>
    </xf>
    <xf numFmtId="0" fontId="61" fillId="0" borderId="20" xfId="52" applyFont="1" applyFill="1" applyBorder="1" applyAlignment="1">
      <alignment horizontal="right" textRotation="90"/>
      <protection/>
    </xf>
    <xf numFmtId="0" fontId="62" fillId="0" borderId="20" xfId="52" applyFont="1" applyFill="1" applyBorder="1" applyAlignment="1">
      <alignment horizontal="right" textRotation="90" wrapText="1"/>
      <protection/>
    </xf>
    <xf numFmtId="0" fontId="63" fillId="0" borderId="20" xfId="52" applyFont="1" applyFill="1" applyBorder="1" applyAlignment="1">
      <alignment horizontal="center" wrapText="1"/>
      <protection/>
    </xf>
    <xf numFmtId="0" fontId="63" fillId="0" borderId="20" xfId="52" applyFont="1" applyFill="1" applyBorder="1" applyAlignment="1">
      <alignment horizontal="center" vertical="center" wrapText="1"/>
      <protection/>
    </xf>
    <xf numFmtId="0" fontId="61" fillId="0" borderId="25" xfId="52" applyFont="1" applyFill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/>
      <protection/>
    </xf>
    <xf numFmtId="0" fontId="10" fillId="0" borderId="10" xfId="52" applyFont="1" applyBorder="1" applyAlignment="1">
      <alignment horizontal="center"/>
      <protection/>
    </xf>
    <xf numFmtId="0" fontId="9" fillId="0" borderId="14" xfId="52" applyFont="1" applyFill="1" applyBorder="1" applyAlignment="1">
      <alignment horizontal="right" vertical="center" wrapText="1"/>
      <protection/>
    </xf>
    <xf numFmtId="0" fontId="9" fillId="0" borderId="26" xfId="52" applyFont="1" applyFill="1" applyBorder="1" applyAlignment="1">
      <alignment horizontal="right" vertical="center" wrapText="1"/>
      <protection/>
    </xf>
    <xf numFmtId="0" fontId="9" fillId="0" borderId="27" xfId="52" applyFont="1" applyFill="1" applyBorder="1" applyAlignment="1">
      <alignment horizontal="right" vertical="center" wrapText="1"/>
      <protection/>
    </xf>
    <xf numFmtId="0" fontId="9" fillId="0" borderId="28" xfId="52" applyFont="1" applyFill="1" applyBorder="1" applyAlignment="1">
      <alignment horizontal="right" vertical="center" wrapText="1"/>
      <protection/>
    </xf>
    <xf numFmtId="0" fontId="14" fillId="0" borderId="0" xfId="52" applyFont="1" applyAlignment="1">
      <alignment horizontal="center" vertical="center"/>
      <protection/>
    </xf>
    <xf numFmtId="0" fontId="3" fillId="0" borderId="29" xfId="52" applyFont="1" applyBorder="1" applyAlignment="1">
      <alignment horizontal="center" vertical="center" wrapText="1"/>
      <protection/>
    </xf>
    <xf numFmtId="0" fontId="3" fillId="0" borderId="30" xfId="52" applyFont="1" applyBorder="1" applyAlignment="1">
      <alignment horizontal="center" vertical="center" wrapText="1"/>
      <protection/>
    </xf>
    <xf numFmtId="0" fontId="3" fillId="0" borderId="31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31" xfId="52" applyFont="1" applyBorder="1" applyAlignment="1">
      <alignment horizontal="center" vertical="center" wrapText="1"/>
      <protection/>
    </xf>
    <xf numFmtId="0" fontId="5" fillId="0" borderId="29" xfId="52" applyFont="1" applyBorder="1" applyAlignment="1">
      <alignment horizontal="center" vertical="center" wrapText="1"/>
      <protection/>
    </xf>
    <xf numFmtId="0" fontId="5" fillId="0" borderId="30" xfId="52" applyFont="1" applyBorder="1" applyAlignment="1">
      <alignment horizontal="center" vertical="center" wrapText="1"/>
      <protection/>
    </xf>
    <xf numFmtId="0" fontId="5" fillId="0" borderId="19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15" fillId="0" borderId="32" xfId="52" applyFont="1" applyBorder="1" applyAlignment="1">
      <alignment horizontal="center" wrapText="1"/>
      <protection/>
    </xf>
    <xf numFmtId="0" fontId="15" fillId="0" borderId="15" xfId="52" applyFont="1" applyBorder="1" applyAlignment="1">
      <alignment horizontal="center" wrapText="1"/>
      <protection/>
    </xf>
    <xf numFmtId="0" fontId="15" fillId="0" borderId="33" xfId="52" applyFont="1" applyBorder="1" applyAlignment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dxfs count="11">
    <dxf>
      <fill>
        <patternFill>
          <bgColor theme="8" tint="0.7999799847602844"/>
        </patternFill>
      </fill>
    </dxf>
    <dxf>
      <fill>
        <patternFill>
          <bgColor rgb="FFFFFF00"/>
        </patternFill>
      </fill>
    </dxf>
    <dxf>
      <fill>
        <patternFill>
          <bgColor theme="8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</dxf>
    <dxf>
      <fill>
        <patternFill>
          <bgColor theme="8" tint="0.7999799847602844"/>
        </patternFill>
      </fill>
    </dxf>
    <dxf>
      <fill>
        <patternFill>
          <bgColor indexed="13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2:T35"/>
  <sheetViews>
    <sheetView tabSelected="1" zoomScale="86" zoomScaleNormal="86" zoomScalePageLayoutView="0" workbookViewId="0" topLeftCell="A1">
      <selection activeCell="J18" sqref="J18"/>
    </sheetView>
  </sheetViews>
  <sheetFormatPr defaultColWidth="9.140625" defaultRowHeight="15"/>
  <cols>
    <col min="1" max="1" width="5.140625" style="1" customWidth="1"/>
    <col min="2" max="2" width="47.28125" style="1" customWidth="1"/>
    <col min="3" max="3" width="10.00390625" style="1" customWidth="1"/>
    <col min="4" max="4" width="12.421875" style="1" customWidth="1"/>
    <col min="5" max="5" width="8.7109375" style="1" customWidth="1"/>
    <col min="6" max="6" width="8.00390625" style="1" customWidth="1"/>
    <col min="7" max="7" width="7.00390625" style="1" customWidth="1"/>
    <col min="8" max="8" width="7.8515625" style="1" customWidth="1"/>
    <col min="9" max="9" width="7.7109375" style="1" customWidth="1"/>
    <col min="10" max="10" width="11.421875" style="1" customWidth="1"/>
    <col min="11" max="12" width="6.421875" style="1" customWidth="1"/>
    <col min="13" max="13" width="7.57421875" style="1" customWidth="1"/>
    <col min="14" max="14" width="9.140625" style="1" customWidth="1"/>
    <col min="15" max="16384" width="9.140625" style="1" customWidth="1"/>
  </cols>
  <sheetData>
    <row r="2" spans="1:14" ht="33.75" customHeight="1">
      <c r="A2" s="86" t="s">
        <v>26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</row>
    <row r="3" spans="2:14" ht="26.25" thickBot="1">
      <c r="B3" s="3" t="s">
        <v>5</v>
      </c>
      <c r="C3" s="4" t="s">
        <v>3</v>
      </c>
      <c r="D3" s="5" t="s">
        <v>6</v>
      </c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ht="20.25" customHeight="1">
      <c r="A4" s="87" t="s">
        <v>7</v>
      </c>
      <c r="B4" s="90" t="s">
        <v>8</v>
      </c>
      <c r="C4" s="93" t="s">
        <v>23</v>
      </c>
      <c r="D4" s="96" t="s">
        <v>9</v>
      </c>
      <c r="E4" s="97" t="s">
        <v>19</v>
      </c>
      <c r="F4" s="98"/>
      <c r="G4" s="99"/>
      <c r="H4" s="80"/>
      <c r="I4" s="81"/>
      <c r="J4" s="81"/>
      <c r="K4" s="81"/>
      <c r="L4" s="81"/>
      <c r="M4" s="81"/>
      <c r="N4" s="81"/>
    </row>
    <row r="5" spans="1:20" ht="222" customHeight="1">
      <c r="A5" s="88"/>
      <c r="B5" s="91"/>
      <c r="C5" s="94"/>
      <c r="D5" s="96"/>
      <c r="E5" s="56" t="s">
        <v>50</v>
      </c>
      <c r="F5" s="54" t="s">
        <v>51</v>
      </c>
      <c r="G5" s="75" t="s">
        <v>52</v>
      </c>
      <c r="H5" s="55" t="s">
        <v>16</v>
      </c>
      <c r="I5" s="20" t="s">
        <v>10</v>
      </c>
      <c r="J5" s="20" t="s">
        <v>53</v>
      </c>
      <c r="K5" s="66" t="s">
        <v>56</v>
      </c>
      <c r="L5" s="66" t="s">
        <v>63</v>
      </c>
      <c r="M5" s="61" t="s">
        <v>59</v>
      </c>
      <c r="N5" s="19" t="s">
        <v>54</v>
      </c>
      <c r="O5" s="13" t="s">
        <v>11</v>
      </c>
      <c r="P5" s="13" t="s">
        <v>12</v>
      </c>
      <c r="Q5" s="13" t="s">
        <v>13</v>
      </c>
      <c r="R5" s="13" t="s">
        <v>14</v>
      </c>
      <c r="S5" s="14" t="s">
        <v>2</v>
      </c>
      <c r="T5" s="14" t="s">
        <v>1</v>
      </c>
    </row>
    <row r="6" spans="1:20" s="6" customFormat="1" ht="66.75" customHeight="1">
      <c r="A6" s="88"/>
      <c r="B6" s="91"/>
      <c r="C6" s="95"/>
      <c r="D6" s="96"/>
      <c r="E6" s="57" t="s">
        <v>49</v>
      </c>
      <c r="F6" s="50" t="s">
        <v>25</v>
      </c>
      <c r="G6" s="76" t="s">
        <v>4</v>
      </c>
      <c r="H6" s="15" t="s">
        <v>55</v>
      </c>
      <c r="I6" s="7" t="s">
        <v>24</v>
      </c>
      <c r="J6" s="7" t="s">
        <v>25</v>
      </c>
      <c r="K6" s="7" t="s">
        <v>58</v>
      </c>
      <c r="L6" s="7" t="s">
        <v>57</v>
      </c>
      <c r="M6" s="7" t="s">
        <v>60</v>
      </c>
      <c r="N6" s="7" t="s">
        <v>25</v>
      </c>
      <c r="O6" s="25"/>
      <c r="P6" s="25"/>
      <c r="Q6" s="25"/>
      <c r="R6" s="25"/>
      <c r="S6" s="26"/>
      <c r="T6" s="26"/>
    </row>
    <row r="7" spans="1:20" s="6" customFormat="1" ht="19.5" customHeight="1">
      <c r="A7" s="88"/>
      <c r="B7" s="91"/>
      <c r="C7" s="82" t="s">
        <v>15</v>
      </c>
      <c r="D7" s="83"/>
      <c r="E7" s="58">
        <v>50</v>
      </c>
      <c r="F7" s="51">
        <v>60</v>
      </c>
      <c r="G7" s="77">
        <v>56</v>
      </c>
      <c r="H7" s="27">
        <v>32</v>
      </c>
      <c r="I7" s="8">
        <v>32</v>
      </c>
      <c r="J7" s="8">
        <v>172</v>
      </c>
      <c r="K7" s="8">
        <v>54</v>
      </c>
      <c r="L7" s="8"/>
      <c r="M7" s="8">
        <v>18</v>
      </c>
      <c r="N7" s="8">
        <v>36</v>
      </c>
      <c r="O7" s="25"/>
      <c r="P7" s="25"/>
      <c r="Q7" s="25"/>
      <c r="R7" s="25"/>
      <c r="S7" s="26"/>
      <c r="T7" s="26"/>
    </row>
    <row r="8" spans="1:20" s="29" customFormat="1" ht="17.25" customHeight="1">
      <c r="A8" s="88"/>
      <c r="B8" s="91"/>
      <c r="C8" s="82" t="s">
        <v>17</v>
      </c>
      <c r="D8" s="83"/>
      <c r="E8" s="59">
        <v>29</v>
      </c>
      <c r="F8" s="52">
        <v>36</v>
      </c>
      <c r="G8" s="78">
        <v>32</v>
      </c>
      <c r="H8" s="16">
        <v>13</v>
      </c>
      <c r="I8" s="17">
        <v>33</v>
      </c>
      <c r="J8" s="17">
        <v>23</v>
      </c>
      <c r="K8" s="17"/>
      <c r="L8" s="17"/>
      <c r="M8" s="17"/>
      <c r="N8" s="17">
        <v>84</v>
      </c>
      <c r="O8" s="9"/>
      <c r="P8" s="9"/>
      <c r="Q8" s="9"/>
      <c r="R8" s="9"/>
      <c r="S8" s="9"/>
      <c r="T8" s="28"/>
    </row>
    <row r="9" spans="1:20" s="34" customFormat="1" ht="16.5" customHeight="1" thickBot="1">
      <c r="A9" s="89"/>
      <c r="B9" s="92"/>
      <c r="C9" s="84" t="s">
        <v>18</v>
      </c>
      <c r="D9" s="85"/>
      <c r="E9" s="60">
        <f>SUM(E7:E8)</f>
        <v>79</v>
      </c>
      <c r="F9" s="53">
        <f>SUM(F7:F8)</f>
        <v>96</v>
      </c>
      <c r="G9" s="79">
        <f>SUM(G7:G8)</f>
        <v>88</v>
      </c>
      <c r="H9" s="30">
        <f aca="true" t="shared" si="0" ref="H9:N9">SUM(H7:H8)</f>
        <v>45</v>
      </c>
      <c r="I9" s="31">
        <f t="shared" si="0"/>
        <v>65</v>
      </c>
      <c r="J9" s="31">
        <f t="shared" si="0"/>
        <v>195</v>
      </c>
      <c r="K9" s="31">
        <f t="shared" si="0"/>
        <v>54</v>
      </c>
      <c r="L9" s="31">
        <f t="shared" si="0"/>
        <v>0</v>
      </c>
      <c r="M9" s="31">
        <f t="shared" si="0"/>
        <v>18</v>
      </c>
      <c r="N9" s="31">
        <f t="shared" si="0"/>
        <v>120</v>
      </c>
      <c r="O9" s="32"/>
      <c r="P9" s="32"/>
      <c r="Q9" s="32"/>
      <c r="R9" s="32"/>
      <c r="S9" s="32"/>
      <c r="T9" s="33"/>
    </row>
    <row r="10" spans="1:20" s="34" customFormat="1" ht="20.25" customHeight="1">
      <c r="A10" s="44">
        <v>1</v>
      </c>
      <c r="B10" s="67" t="s">
        <v>27</v>
      </c>
      <c r="C10" s="70">
        <f>AVERAGE(E10:N10)</f>
        <v>4.4</v>
      </c>
      <c r="D10" s="23" t="s">
        <v>65</v>
      </c>
      <c r="E10" s="42">
        <v>4</v>
      </c>
      <c r="F10" s="43">
        <v>4</v>
      </c>
      <c r="G10" s="43">
        <v>4</v>
      </c>
      <c r="H10" s="38">
        <v>4</v>
      </c>
      <c r="I10" s="38">
        <v>5</v>
      </c>
      <c r="J10" s="38">
        <v>4</v>
      </c>
      <c r="K10" s="38">
        <v>5</v>
      </c>
      <c r="L10" s="38">
        <v>5</v>
      </c>
      <c r="M10" s="38">
        <v>4</v>
      </c>
      <c r="N10" s="38">
        <v>5</v>
      </c>
      <c r="O10" s="10">
        <f>IF(COUNTIF(E10:N10,"=2")&gt;0,1,0)</f>
        <v>0</v>
      </c>
      <c r="P10" s="11">
        <f aca="true" t="shared" si="1" ref="P10:P30">IF(O10=1,0,(IF(COUNTIF(E10:N10,"=3")&gt;0,1,0)))</f>
        <v>0</v>
      </c>
      <c r="Q10" s="12">
        <f aca="true" t="shared" si="2" ref="Q10:Q30">IF(COUNTIF(E10:N10,"=0")&gt;0,1,0)</f>
        <v>0</v>
      </c>
      <c r="R10" s="12">
        <f>IF(OR(O10=1,Q10=1),1,0)</f>
        <v>0</v>
      </c>
      <c r="S10" s="11">
        <f aca="true" t="shared" si="3" ref="S10:S30">IF(COUNTIF(E10:N10,"=*")=10,0,IF(COUNTIF(E10:N10,"&gt;=0")-COUNTIF(E10:N10,"&gt;3")=0,1,0))</f>
        <v>1</v>
      </c>
      <c r="T10" s="11">
        <f aca="true" t="shared" si="4" ref="T10:T30">IF(COUNTIF(E10:N10,"=*")=10,0,IF(COUNTIF(E10:N10,"&gt;=0")-COUNTIF(E10:N10,"&gt;2")=0,1,0))</f>
        <v>1</v>
      </c>
    </row>
    <row r="11" spans="1:20" ht="21" customHeight="1">
      <c r="A11" s="45">
        <v>2</v>
      </c>
      <c r="B11" s="67" t="s">
        <v>28</v>
      </c>
      <c r="C11" s="70">
        <f aca="true" t="shared" si="5" ref="C11:C30">AVERAGE(E11:N11)</f>
        <v>4.2</v>
      </c>
      <c r="D11" s="23" t="s">
        <v>66</v>
      </c>
      <c r="E11" s="42">
        <v>4</v>
      </c>
      <c r="F11" s="43">
        <v>4</v>
      </c>
      <c r="G11" s="39">
        <v>4</v>
      </c>
      <c r="H11" s="38">
        <v>4</v>
      </c>
      <c r="I11" s="38">
        <v>4</v>
      </c>
      <c r="J11" s="38">
        <v>4</v>
      </c>
      <c r="K11" s="38">
        <v>5</v>
      </c>
      <c r="L11" s="38">
        <v>5</v>
      </c>
      <c r="M11" s="38">
        <v>4</v>
      </c>
      <c r="N11" s="38">
        <v>4</v>
      </c>
      <c r="O11" s="10">
        <f aca="true" t="shared" si="6" ref="O11:O30">IF(COUNTIF(E11:N11,"=2")&gt;0,1,0)</f>
        <v>0</v>
      </c>
      <c r="P11" s="11">
        <f t="shared" si="1"/>
        <v>0</v>
      </c>
      <c r="Q11" s="12">
        <f t="shared" si="2"/>
        <v>0</v>
      </c>
      <c r="R11" s="12">
        <f aca="true" t="shared" si="7" ref="R11:R17">IF(OR(O11=1,Q11=1),1,0)</f>
        <v>0</v>
      </c>
      <c r="S11" s="11">
        <f t="shared" si="3"/>
        <v>1</v>
      </c>
      <c r="T11" s="11">
        <f t="shared" si="4"/>
        <v>1</v>
      </c>
    </row>
    <row r="12" spans="1:20" ht="21" customHeight="1">
      <c r="A12" s="46">
        <v>3</v>
      </c>
      <c r="B12" s="74" t="s">
        <v>29</v>
      </c>
      <c r="C12" s="69">
        <f t="shared" si="5"/>
        <v>4.1</v>
      </c>
      <c r="D12" s="23" t="s">
        <v>66</v>
      </c>
      <c r="E12" s="42">
        <v>4</v>
      </c>
      <c r="F12" s="43">
        <v>4</v>
      </c>
      <c r="G12" s="39">
        <v>5</v>
      </c>
      <c r="H12" s="38">
        <v>5</v>
      </c>
      <c r="I12" s="38">
        <v>4</v>
      </c>
      <c r="J12" s="38">
        <v>4</v>
      </c>
      <c r="K12" s="38">
        <v>4</v>
      </c>
      <c r="L12" s="38">
        <v>4</v>
      </c>
      <c r="M12" s="38">
        <v>3</v>
      </c>
      <c r="N12" s="38">
        <v>4</v>
      </c>
      <c r="O12" s="10">
        <f t="shared" si="6"/>
        <v>0</v>
      </c>
      <c r="P12" s="11">
        <f t="shared" si="1"/>
        <v>1</v>
      </c>
      <c r="Q12" s="12">
        <f t="shared" si="2"/>
        <v>0</v>
      </c>
      <c r="R12" s="12">
        <f t="shared" si="7"/>
        <v>0</v>
      </c>
      <c r="S12" s="11">
        <f t="shared" si="3"/>
        <v>0</v>
      </c>
      <c r="T12" s="11">
        <f t="shared" si="4"/>
        <v>1</v>
      </c>
    </row>
    <row r="13" spans="1:20" ht="22.5" customHeight="1">
      <c r="A13" s="44">
        <v>4</v>
      </c>
      <c r="B13" s="72" t="s">
        <v>30</v>
      </c>
      <c r="C13" s="73">
        <f t="shared" si="5"/>
        <v>4.1</v>
      </c>
      <c r="D13" s="23" t="s">
        <v>66</v>
      </c>
      <c r="E13" s="42">
        <v>4</v>
      </c>
      <c r="F13" s="43">
        <v>4</v>
      </c>
      <c r="G13" s="39">
        <v>4</v>
      </c>
      <c r="H13" s="38">
        <v>4</v>
      </c>
      <c r="I13" s="38">
        <v>5</v>
      </c>
      <c r="J13" s="38">
        <v>4</v>
      </c>
      <c r="K13" s="38">
        <v>4</v>
      </c>
      <c r="L13" s="38">
        <v>4</v>
      </c>
      <c r="M13" s="38">
        <v>4</v>
      </c>
      <c r="N13" s="38">
        <v>4</v>
      </c>
      <c r="O13" s="10">
        <f t="shared" si="6"/>
        <v>0</v>
      </c>
      <c r="P13" s="11">
        <f t="shared" si="1"/>
        <v>0</v>
      </c>
      <c r="Q13" s="12">
        <f t="shared" si="2"/>
        <v>0</v>
      </c>
      <c r="R13" s="12">
        <f>IF(OR(O13=1,Q13=1),1,0)</f>
        <v>0</v>
      </c>
      <c r="S13" s="11">
        <f t="shared" si="3"/>
        <v>1</v>
      </c>
      <c r="T13" s="11">
        <f t="shared" si="4"/>
        <v>1</v>
      </c>
    </row>
    <row r="14" spans="1:20" ht="21" customHeight="1">
      <c r="A14" s="44">
        <v>5</v>
      </c>
      <c r="B14" s="67" t="s">
        <v>31</v>
      </c>
      <c r="C14" s="73">
        <f t="shared" si="5"/>
        <v>4.5</v>
      </c>
      <c r="D14" s="23" t="s">
        <v>66</v>
      </c>
      <c r="E14" s="42">
        <v>4</v>
      </c>
      <c r="F14" s="43">
        <v>4</v>
      </c>
      <c r="G14" s="39">
        <v>5</v>
      </c>
      <c r="H14" s="38">
        <v>5</v>
      </c>
      <c r="I14" s="38">
        <v>5</v>
      </c>
      <c r="J14" s="38">
        <v>4</v>
      </c>
      <c r="K14" s="38">
        <v>5</v>
      </c>
      <c r="L14" s="38">
        <v>5</v>
      </c>
      <c r="M14" s="38">
        <v>4</v>
      </c>
      <c r="N14" s="38">
        <v>4</v>
      </c>
      <c r="O14" s="10">
        <f t="shared" si="6"/>
        <v>0</v>
      </c>
      <c r="P14" s="11">
        <f t="shared" si="1"/>
        <v>0</v>
      </c>
      <c r="Q14" s="12">
        <f t="shared" si="2"/>
        <v>0</v>
      </c>
      <c r="R14" s="12">
        <f t="shared" si="7"/>
        <v>0</v>
      </c>
      <c r="S14" s="11">
        <f t="shared" si="3"/>
        <v>1</v>
      </c>
      <c r="T14" s="11">
        <f t="shared" si="4"/>
        <v>1</v>
      </c>
    </row>
    <row r="15" spans="1:20" ht="21" customHeight="1">
      <c r="A15" s="45">
        <v>6</v>
      </c>
      <c r="B15" s="71" t="s">
        <v>32</v>
      </c>
      <c r="C15" s="69">
        <f t="shared" si="5"/>
        <v>3.9</v>
      </c>
      <c r="D15" s="23" t="s">
        <v>66</v>
      </c>
      <c r="E15" s="42">
        <v>4</v>
      </c>
      <c r="F15" s="43">
        <v>4</v>
      </c>
      <c r="G15" s="39">
        <v>4</v>
      </c>
      <c r="H15" s="38">
        <v>3</v>
      </c>
      <c r="I15" s="38">
        <v>4</v>
      </c>
      <c r="J15" s="38">
        <v>4</v>
      </c>
      <c r="K15" s="38">
        <v>5</v>
      </c>
      <c r="L15" s="38">
        <v>4</v>
      </c>
      <c r="M15" s="38">
        <v>4</v>
      </c>
      <c r="N15" s="38">
        <v>3</v>
      </c>
      <c r="O15" s="10">
        <f t="shared" si="6"/>
        <v>0</v>
      </c>
      <c r="P15" s="11">
        <f t="shared" si="1"/>
        <v>1</v>
      </c>
      <c r="Q15" s="12">
        <f t="shared" si="2"/>
        <v>0</v>
      </c>
      <c r="R15" s="12">
        <f t="shared" si="7"/>
        <v>0</v>
      </c>
      <c r="S15" s="11">
        <f t="shared" si="3"/>
        <v>0</v>
      </c>
      <c r="T15" s="11">
        <f t="shared" si="4"/>
        <v>1</v>
      </c>
    </row>
    <row r="16" spans="1:20" ht="21" customHeight="1">
      <c r="A16" s="46">
        <v>7</v>
      </c>
      <c r="B16" s="74" t="s">
        <v>33</v>
      </c>
      <c r="C16" s="69">
        <f t="shared" si="5"/>
        <v>4.1</v>
      </c>
      <c r="D16" s="23" t="s">
        <v>66</v>
      </c>
      <c r="E16" s="42">
        <v>4</v>
      </c>
      <c r="F16" s="43">
        <v>4</v>
      </c>
      <c r="G16" s="39">
        <v>3</v>
      </c>
      <c r="H16" s="38">
        <v>4</v>
      </c>
      <c r="I16" s="38">
        <v>5</v>
      </c>
      <c r="J16" s="38">
        <v>4</v>
      </c>
      <c r="K16" s="38">
        <v>4</v>
      </c>
      <c r="L16" s="38">
        <v>5</v>
      </c>
      <c r="M16" s="38">
        <v>4</v>
      </c>
      <c r="N16" s="38">
        <v>4</v>
      </c>
      <c r="O16" s="10">
        <f t="shared" si="6"/>
        <v>0</v>
      </c>
      <c r="P16" s="11">
        <f t="shared" si="1"/>
        <v>1</v>
      </c>
      <c r="Q16" s="12">
        <f t="shared" si="2"/>
        <v>0</v>
      </c>
      <c r="R16" s="12">
        <f>IF(OR(O16=1,Q16=1),1,0)</f>
        <v>0</v>
      </c>
      <c r="S16" s="11">
        <f t="shared" si="3"/>
        <v>0</v>
      </c>
      <c r="T16" s="11">
        <f t="shared" si="4"/>
        <v>1</v>
      </c>
    </row>
    <row r="17" spans="1:20" ht="21" customHeight="1">
      <c r="A17" s="44">
        <v>8</v>
      </c>
      <c r="B17" s="74" t="s">
        <v>34</v>
      </c>
      <c r="C17" s="69">
        <f t="shared" si="5"/>
        <v>3.6</v>
      </c>
      <c r="D17" s="23" t="s">
        <v>66</v>
      </c>
      <c r="E17" s="42">
        <v>3</v>
      </c>
      <c r="F17" s="43">
        <v>3</v>
      </c>
      <c r="G17" s="39">
        <v>3</v>
      </c>
      <c r="H17" s="38">
        <v>4</v>
      </c>
      <c r="I17" s="38">
        <v>5</v>
      </c>
      <c r="J17" s="38">
        <v>3</v>
      </c>
      <c r="K17" s="38">
        <v>4</v>
      </c>
      <c r="L17" s="38">
        <v>4</v>
      </c>
      <c r="M17" s="38">
        <v>4</v>
      </c>
      <c r="N17" s="38">
        <v>3</v>
      </c>
      <c r="O17" s="10">
        <f t="shared" si="6"/>
        <v>0</v>
      </c>
      <c r="P17" s="11">
        <f t="shared" si="1"/>
        <v>1</v>
      </c>
      <c r="Q17" s="12">
        <f t="shared" si="2"/>
        <v>0</v>
      </c>
      <c r="R17" s="12">
        <f t="shared" si="7"/>
        <v>0</v>
      </c>
      <c r="S17" s="11">
        <f t="shared" si="3"/>
        <v>0</v>
      </c>
      <c r="T17" s="11">
        <f t="shared" si="4"/>
        <v>1</v>
      </c>
    </row>
    <row r="18" spans="1:20" ht="21" customHeight="1">
      <c r="A18" s="44">
        <v>9</v>
      </c>
      <c r="B18" s="67" t="s">
        <v>35</v>
      </c>
      <c r="C18" s="70">
        <f t="shared" si="5"/>
        <v>4.3</v>
      </c>
      <c r="D18" s="23" t="s">
        <v>66</v>
      </c>
      <c r="E18" s="42">
        <v>4</v>
      </c>
      <c r="F18" s="43">
        <v>4</v>
      </c>
      <c r="G18" s="39">
        <v>4</v>
      </c>
      <c r="H18" s="38">
        <v>5</v>
      </c>
      <c r="I18" s="38">
        <v>4</v>
      </c>
      <c r="J18" s="38">
        <v>4</v>
      </c>
      <c r="K18" s="38">
        <v>5</v>
      </c>
      <c r="L18" s="38">
        <v>5</v>
      </c>
      <c r="M18" s="38">
        <v>4</v>
      </c>
      <c r="N18" s="38">
        <v>4</v>
      </c>
      <c r="O18" s="10">
        <f t="shared" si="6"/>
        <v>0</v>
      </c>
      <c r="P18" s="11">
        <f t="shared" si="1"/>
        <v>0</v>
      </c>
      <c r="Q18" s="12">
        <f t="shared" si="2"/>
        <v>0</v>
      </c>
      <c r="R18" s="12">
        <f aca="true" t="shared" si="8" ref="R18:R30">IF(OR(O18=1,Q18=1),1,0)</f>
        <v>0</v>
      </c>
      <c r="S18" s="11">
        <f t="shared" si="3"/>
        <v>1</v>
      </c>
      <c r="T18" s="11">
        <f t="shared" si="4"/>
        <v>1</v>
      </c>
    </row>
    <row r="19" spans="1:20" ht="21" customHeight="1">
      <c r="A19" s="45">
        <v>10</v>
      </c>
      <c r="B19" s="67" t="s">
        <v>36</v>
      </c>
      <c r="C19" s="70">
        <f t="shared" si="5"/>
        <v>4.6</v>
      </c>
      <c r="D19" s="23" t="s">
        <v>65</v>
      </c>
      <c r="E19" s="42">
        <v>4</v>
      </c>
      <c r="F19" s="43">
        <v>5</v>
      </c>
      <c r="G19" s="39">
        <v>5</v>
      </c>
      <c r="H19" s="38">
        <v>5</v>
      </c>
      <c r="I19" s="38">
        <v>5</v>
      </c>
      <c r="J19" s="38">
        <v>4</v>
      </c>
      <c r="K19" s="38">
        <v>4</v>
      </c>
      <c r="L19" s="38">
        <v>5</v>
      </c>
      <c r="M19" s="38">
        <v>4</v>
      </c>
      <c r="N19" s="38">
        <v>5</v>
      </c>
      <c r="O19" s="10">
        <f t="shared" si="6"/>
        <v>0</v>
      </c>
      <c r="P19" s="11">
        <f t="shared" si="1"/>
        <v>0</v>
      </c>
      <c r="Q19" s="12">
        <f t="shared" si="2"/>
        <v>0</v>
      </c>
      <c r="R19" s="12">
        <f t="shared" si="8"/>
        <v>0</v>
      </c>
      <c r="S19" s="11">
        <f t="shared" si="3"/>
        <v>1</v>
      </c>
      <c r="T19" s="11">
        <f t="shared" si="4"/>
        <v>1</v>
      </c>
    </row>
    <row r="20" spans="1:20" ht="21" customHeight="1">
      <c r="A20" s="46">
        <v>11</v>
      </c>
      <c r="B20" s="74" t="s">
        <v>37</v>
      </c>
      <c r="C20" s="68">
        <f t="shared" si="5"/>
        <v>4.1</v>
      </c>
      <c r="D20" s="23" t="s">
        <v>66</v>
      </c>
      <c r="E20" s="42">
        <v>4</v>
      </c>
      <c r="F20" s="43">
        <v>4</v>
      </c>
      <c r="G20" s="39">
        <v>4</v>
      </c>
      <c r="H20" s="38">
        <v>4</v>
      </c>
      <c r="I20" s="38">
        <v>5</v>
      </c>
      <c r="J20" s="38">
        <v>4</v>
      </c>
      <c r="K20" s="38">
        <v>5</v>
      </c>
      <c r="L20" s="38">
        <v>4</v>
      </c>
      <c r="M20" s="38">
        <v>3</v>
      </c>
      <c r="N20" s="38">
        <v>4</v>
      </c>
      <c r="O20" s="10">
        <f t="shared" si="6"/>
        <v>0</v>
      </c>
      <c r="P20" s="11">
        <f t="shared" si="1"/>
        <v>1</v>
      </c>
      <c r="Q20" s="12">
        <f t="shared" si="2"/>
        <v>0</v>
      </c>
      <c r="R20" s="12">
        <f t="shared" si="8"/>
        <v>0</v>
      </c>
      <c r="S20" s="11">
        <f t="shared" si="3"/>
        <v>0</v>
      </c>
      <c r="T20" s="11">
        <f t="shared" si="4"/>
        <v>1</v>
      </c>
    </row>
    <row r="21" spans="1:20" ht="21" customHeight="1">
      <c r="A21" s="44">
        <v>12</v>
      </c>
      <c r="B21" s="71" t="s">
        <v>38</v>
      </c>
      <c r="C21" s="68">
        <f t="shared" si="5"/>
        <v>3.8</v>
      </c>
      <c r="D21" s="23" t="s">
        <v>66</v>
      </c>
      <c r="E21" s="42">
        <v>4</v>
      </c>
      <c r="F21" s="43">
        <v>4</v>
      </c>
      <c r="G21" s="39">
        <v>3</v>
      </c>
      <c r="H21" s="38">
        <v>4</v>
      </c>
      <c r="I21" s="38">
        <v>4</v>
      </c>
      <c r="J21" s="38">
        <v>3</v>
      </c>
      <c r="K21" s="38">
        <v>5</v>
      </c>
      <c r="L21" s="38">
        <v>4</v>
      </c>
      <c r="M21" s="38">
        <v>3</v>
      </c>
      <c r="N21" s="38">
        <v>4</v>
      </c>
      <c r="O21" s="10">
        <f t="shared" si="6"/>
        <v>0</v>
      </c>
      <c r="P21" s="11">
        <f t="shared" si="1"/>
        <v>1</v>
      </c>
      <c r="Q21" s="12">
        <f t="shared" si="2"/>
        <v>0</v>
      </c>
      <c r="R21" s="12">
        <f t="shared" si="8"/>
        <v>0</v>
      </c>
      <c r="S21" s="11">
        <f t="shared" si="3"/>
        <v>0</v>
      </c>
      <c r="T21" s="11">
        <f t="shared" si="4"/>
        <v>1</v>
      </c>
    </row>
    <row r="22" spans="1:20" s="11" customFormat="1" ht="21" customHeight="1">
      <c r="A22" s="44">
        <v>13</v>
      </c>
      <c r="B22" s="67" t="s">
        <v>39</v>
      </c>
      <c r="C22" s="70">
        <f t="shared" si="5"/>
        <v>4.1</v>
      </c>
      <c r="D22" s="23" t="s">
        <v>64</v>
      </c>
      <c r="E22" s="42">
        <v>4</v>
      </c>
      <c r="F22" s="41">
        <v>4</v>
      </c>
      <c r="G22" s="39">
        <v>4</v>
      </c>
      <c r="H22" s="38">
        <v>4</v>
      </c>
      <c r="I22" s="38">
        <v>5</v>
      </c>
      <c r="J22" s="38">
        <v>4</v>
      </c>
      <c r="K22" s="38">
        <v>4</v>
      </c>
      <c r="L22" s="38">
        <v>4</v>
      </c>
      <c r="M22" s="38">
        <v>4</v>
      </c>
      <c r="N22" s="38">
        <v>4</v>
      </c>
      <c r="O22" s="10">
        <f t="shared" si="6"/>
        <v>0</v>
      </c>
      <c r="P22" s="11">
        <f t="shared" si="1"/>
        <v>0</v>
      </c>
      <c r="Q22" s="12">
        <f t="shared" si="2"/>
        <v>0</v>
      </c>
      <c r="R22" s="12">
        <f t="shared" si="8"/>
        <v>0</v>
      </c>
      <c r="S22" s="11">
        <f t="shared" si="3"/>
        <v>1</v>
      </c>
      <c r="T22" s="11">
        <f t="shared" si="4"/>
        <v>1</v>
      </c>
    </row>
    <row r="23" spans="1:20" ht="21" customHeight="1">
      <c r="A23" s="45">
        <v>14</v>
      </c>
      <c r="B23" s="71" t="s">
        <v>40</v>
      </c>
      <c r="C23" s="68">
        <f t="shared" si="5"/>
        <v>3.8</v>
      </c>
      <c r="D23" s="23" t="s">
        <v>66</v>
      </c>
      <c r="E23" s="42">
        <v>4</v>
      </c>
      <c r="F23" s="41">
        <v>3</v>
      </c>
      <c r="G23" s="39">
        <v>3</v>
      </c>
      <c r="H23" s="38">
        <v>3</v>
      </c>
      <c r="I23" s="38">
        <v>5</v>
      </c>
      <c r="J23" s="38">
        <v>4</v>
      </c>
      <c r="K23" s="38">
        <v>4</v>
      </c>
      <c r="L23" s="38">
        <v>5</v>
      </c>
      <c r="M23" s="38">
        <v>3</v>
      </c>
      <c r="N23" s="38">
        <v>4</v>
      </c>
      <c r="O23" s="10">
        <f t="shared" si="6"/>
        <v>0</v>
      </c>
      <c r="P23" s="11">
        <f t="shared" si="1"/>
        <v>1</v>
      </c>
      <c r="Q23" s="12">
        <f t="shared" si="2"/>
        <v>0</v>
      </c>
      <c r="R23" s="12">
        <f t="shared" si="8"/>
        <v>0</v>
      </c>
      <c r="S23" s="11">
        <f t="shared" si="3"/>
        <v>0</v>
      </c>
      <c r="T23" s="11">
        <f t="shared" si="4"/>
        <v>1</v>
      </c>
    </row>
    <row r="24" spans="1:20" ht="21" customHeight="1">
      <c r="A24" s="46">
        <v>15</v>
      </c>
      <c r="B24" s="71" t="s">
        <v>41</v>
      </c>
      <c r="C24" s="68">
        <f t="shared" si="5"/>
        <v>4.3</v>
      </c>
      <c r="D24" s="23" t="s">
        <v>66</v>
      </c>
      <c r="E24" s="42">
        <v>4</v>
      </c>
      <c r="F24" s="41">
        <v>4</v>
      </c>
      <c r="G24" s="39">
        <v>4</v>
      </c>
      <c r="H24" s="38">
        <v>5</v>
      </c>
      <c r="I24" s="38">
        <v>5</v>
      </c>
      <c r="J24" s="38">
        <v>4</v>
      </c>
      <c r="K24" s="38">
        <v>5</v>
      </c>
      <c r="L24" s="38">
        <v>5</v>
      </c>
      <c r="M24" s="38">
        <v>3</v>
      </c>
      <c r="N24" s="38">
        <v>4</v>
      </c>
      <c r="O24" s="10">
        <f t="shared" si="6"/>
        <v>0</v>
      </c>
      <c r="P24" s="11">
        <f t="shared" si="1"/>
        <v>1</v>
      </c>
      <c r="Q24" s="12">
        <f t="shared" si="2"/>
        <v>0</v>
      </c>
      <c r="R24" s="12">
        <f t="shared" si="8"/>
        <v>0</v>
      </c>
      <c r="S24" s="11">
        <f t="shared" si="3"/>
        <v>0</v>
      </c>
      <c r="T24" s="11">
        <f t="shared" si="4"/>
        <v>1</v>
      </c>
    </row>
    <row r="25" spans="1:20" ht="21" customHeight="1">
      <c r="A25" s="44">
        <v>16</v>
      </c>
      <c r="B25" s="72" t="s">
        <v>42</v>
      </c>
      <c r="C25" s="70">
        <f t="shared" si="5"/>
        <v>4.1</v>
      </c>
      <c r="D25" s="23" t="s">
        <v>67</v>
      </c>
      <c r="E25" s="42">
        <v>4</v>
      </c>
      <c r="F25" s="41">
        <v>4</v>
      </c>
      <c r="G25" s="39">
        <v>4</v>
      </c>
      <c r="H25" s="38">
        <v>4</v>
      </c>
      <c r="I25" s="38">
        <v>4</v>
      </c>
      <c r="J25" s="38">
        <v>4</v>
      </c>
      <c r="K25" s="38">
        <v>4</v>
      </c>
      <c r="L25" s="38">
        <v>5</v>
      </c>
      <c r="M25" s="38">
        <v>4</v>
      </c>
      <c r="N25" s="38">
        <v>4</v>
      </c>
      <c r="O25" s="10">
        <f t="shared" si="6"/>
        <v>0</v>
      </c>
      <c r="P25" s="11">
        <f t="shared" si="1"/>
        <v>0</v>
      </c>
      <c r="Q25" s="12">
        <f t="shared" si="2"/>
        <v>0</v>
      </c>
      <c r="R25" s="12">
        <f t="shared" si="8"/>
        <v>0</v>
      </c>
      <c r="S25" s="11">
        <f t="shared" si="3"/>
        <v>1</v>
      </c>
      <c r="T25" s="11">
        <f t="shared" si="4"/>
        <v>1</v>
      </c>
    </row>
    <row r="26" spans="1:20" ht="21" customHeight="1">
      <c r="A26" s="44">
        <v>17</v>
      </c>
      <c r="B26" s="67" t="s">
        <v>43</v>
      </c>
      <c r="C26" s="70">
        <f t="shared" si="5"/>
        <v>4.3</v>
      </c>
      <c r="D26" s="23" t="s">
        <v>66</v>
      </c>
      <c r="E26" s="42">
        <v>4</v>
      </c>
      <c r="F26" s="41">
        <v>4</v>
      </c>
      <c r="G26" s="39">
        <v>4</v>
      </c>
      <c r="H26" s="38">
        <v>4</v>
      </c>
      <c r="I26" s="38">
        <v>5</v>
      </c>
      <c r="J26" s="38">
        <v>4</v>
      </c>
      <c r="K26" s="38">
        <v>5</v>
      </c>
      <c r="L26" s="38">
        <v>5</v>
      </c>
      <c r="M26" s="38">
        <v>4</v>
      </c>
      <c r="N26" s="38">
        <v>4</v>
      </c>
      <c r="O26" s="10">
        <f t="shared" si="6"/>
        <v>0</v>
      </c>
      <c r="P26" s="11">
        <f t="shared" si="1"/>
        <v>0</v>
      </c>
      <c r="Q26" s="12">
        <f t="shared" si="2"/>
        <v>0</v>
      </c>
      <c r="R26" s="12">
        <f t="shared" si="8"/>
        <v>0</v>
      </c>
      <c r="S26" s="11">
        <f t="shared" si="3"/>
        <v>1</v>
      </c>
      <c r="T26" s="11">
        <f t="shared" si="4"/>
        <v>1</v>
      </c>
    </row>
    <row r="27" spans="1:20" ht="21" customHeight="1">
      <c r="A27" s="45">
        <v>18</v>
      </c>
      <c r="B27" s="67" t="s">
        <v>44</v>
      </c>
      <c r="C27" s="70">
        <f t="shared" si="5"/>
        <v>4.9</v>
      </c>
      <c r="D27" s="23" t="s">
        <v>66</v>
      </c>
      <c r="E27" s="42">
        <v>5</v>
      </c>
      <c r="F27" s="41">
        <v>5</v>
      </c>
      <c r="G27" s="39">
        <v>5</v>
      </c>
      <c r="H27" s="38">
        <v>5</v>
      </c>
      <c r="I27" s="38">
        <v>5</v>
      </c>
      <c r="J27" s="38">
        <v>5</v>
      </c>
      <c r="K27" s="38">
        <v>5</v>
      </c>
      <c r="L27" s="38">
        <v>5</v>
      </c>
      <c r="M27" s="38">
        <v>4</v>
      </c>
      <c r="N27" s="38">
        <v>5</v>
      </c>
      <c r="O27" s="10">
        <f t="shared" si="6"/>
        <v>0</v>
      </c>
      <c r="P27" s="11">
        <f t="shared" si="1"/>
        <v>0</v>
      </c>
      <c r="Q27" s="12">
        <f t="shared" si="2"/>
        <v>0</v>
      </c>
      <c r="R27" s="12">
        <f t="shared" si="8"/>
        <v>0</v>
      </c>
      <c r="S27" s="11">
        <f t="shared" si="3"/>
        <v>1</v>
      </c>
      <c r="T27" s="11">
        <f t="shared" si="4"/>
        <v>1</v>
      </c>
    </row>
    <row r="28" spans="1:20" ht="21" customHeight="1">
      <c r="A28" s="46">
        <v>19</v>
      </c>
      <c r="B28" s="67" t="s">
        <v>45</v>
      </c>
      <c r="C28" s="68">
        <f t="shared" si="5"/>
        <v>4.2</v>
      </c>
      <c r="D28" s="23" t="s">
        <v>64</v>
      </c>
      <c r="E28" s="42">
        <v>4</v>
      </c>
      <c r="F28" s="41">
        <v>4</v>
      </c>
      <c r="G28" s="39">
        <v>4</v>
      </c>
      <c r="H28" s="38">
        <v>4</v>
      </c>
      <c r="I28" s="38">
        <v>4</v>
      </c>
      <c r="J28" s="38">
        <v>4</v>
      </c>
      <c r="K28" s="38">
        <v>5</v>
      </c>
      <c r="L28" s="38">
        <v>5</v>
      </c>
      <c r="M28" s="38">
        <v>4</v>
      </c>
      <c r="N28" s="38">
        <v>4</v>
      </c>
      <c r="O28" s="10">
        <f t="shared" si="6"/>
        <v>0</v>
      </c>
      <c r="P28" s="11">
        <f t="shared" si="1"/>
        <v>0</v>
      </c>
      <c r="Q28" s="12">
        <f t="shared" si="2"/>
        <v>0</v>
      </c>
      <c r="R28" s="12">
        <f>IF(OR(O28=1,Q28=1),1,0)</f>
        <v>0</v>
      </c>
      <c r="S28" s="11">
        <f t="shared" si="3"/>
        <v>1</v>
      </c>
      <c r="T28" s="11">
        <f t="shared" si="4"/>
        <v>1</v>
      </c>
    </row>
    <row r="29" spans="1:20" ht="21" customHeight="1">
      <c r="A29" s="44">
        <v>20</v>
      </c>
      <c r="B29" s="71" t="s">
        <v>46</v>
      </c>
      <c r="C29" s="68">
        <f t="shared" si="5"/>
        <v>3.9</v>
      </c>
      <c r="D29" s="23" t="s">
        <v>66</v>
      </c>
      <c r="E29" s="42">
        <v>4</v>
      </c>
      <c r="F29" s="41">
        <v>4</v>
      </c>
      <c r="G29" s="39">
        <v>3</v>
      </c>
      <c r="H29" s="38">
        <v>4</v>
      </c>
      <c r="I29" s="38">
        <v>5</v>
      </c>
      <c r="J29" s="38">
        <v>3</v>
      </c>
      <c r="K29" s="38">
        <v>4</v>
      </c>
      <c r="L29" s="38">
        <v>5</v>
      </c>
      <c r="M29" s="38">
        <v>3</v>
      </c>
      <c r="N29" s="38">
        <v>4</v>
      </c>
      <c r="O29" s="10">
        <f t="shared" si="6"/>
        <v>0</v>
      </c>
      <c r="P29" s="11">
        <f t="shared" si="1"/>
        <v>1</v>
      </c>
      <c r="Q29" s="12">
        <f t="shared" si="2"/>
        <v>0</v>
      </c>
      <c r="R29" s="12">
        <f>IF(OR(O29=1,Q29=1),1,0)</f>
        <v>0</v>
      </c>
      <c r="S29" s="11">
        <f t="shared" si="3"/>
        <v>0</v>
      </c>
      <c r="T29" s="11">
        <f t="shared" si="4"/>
        <v>1</v>
      </c>
    </row>
    <row r="30" spans="1:20" ht="21" customHeight="1" thickBot="1">
      <c r="A30" s="44">
        <v>21</v>
      </c>
      <c r="B30" s="67" t="s">
        <v>48</v>
      </c>
      <c r="C30" s="70">
        <f t="shared" si="5"/>
        <v>4.1</v>
      </c>
      <c r="D30" s="23" t="s">
        <v>66</v>
      </c>
      <c r="E30" s="42">
        <v>4</v>
      </c>
      <c r="F30" s="41">
        <v>4</v>
      </c>
      <c r="G30" s="39">
        <v>4</v>
      </c>
      <c r="H30" s="38">
        <v>4</v>
      </c>
      <c r="I30" s="38">
        <v>4</v>
      </c>
      <c r="J30" s="38">
        <v>4</v>
      </c>
      <c r="K30" s="38">
        <v>4</v>
      </c>
      <c r="L30" s="38">
        <v>5</v>
      </c>
      <c r="M30" s="38">
        <v>4</v>
      </c>
      <c r="N30" s="38">
        <v>4</v>
      </c>
      <c r="O30" s="10">
        <f t="shared" si="6"/>
        <v>0</v>
      </c>
      <c r="P30" s="11">
        <f t="shared" si="1"/>
        <v>0</v>
      </c>
      <c r="Q30" s="12">
        <f t="shared" si="2"/>
        <v>0</v>
      </c>
      <c r="R30" s="12">
        <f t="shared" si="8"/>
        <v>0</v>
      </c>
      <c r="S30" s="11">
        <f t="shared" si="3"/>
        <v>1</v>
      </c>
      <c r="T30" s="11">
        <f t="shared" si="4"/>
        <v>1</v>
      </c>
    </row>
    <row r="31" spans="1:15" ht="15.75">
      <c r="A31" s="22"/>
      <c r="B31" s="35" t="s">
        <v>20</v>
      </c>
      <c r="C31" s="24">
        <f>T32/(COUNTIF(C10:C30,"&gt;=0"))</f>
        <v>1</v>
      </c>
      <c r="D31" s="37" t="s">
        <v>21</v>
      </c>
      <c r="E31" s="36">
        <f>COUNTIF(E10:E30,"&gt;2")/21</f>
        <v>1</v>
      </c>
      <c r="F31" s="36">
        <f aca="true" t="shared" si="9" ref="F31:N31">COUNTIF(F10:F30,"&gt;2")/21</f>
        <v>1</v>
      </c>
      <c r="G31" s="36">
        <f t="shared" si="9"/>
        <v>1</v>
      </c>
      <c r="H31" s="36">
        <f t="shared" si="9"/>
        <v>1</v>
      </c>
      <c r="I31" s="36">
        <f t="shared" si="9"/>
        <v>1</v>
      </c>
      <c r="J31" s="36">
        <f t="shared" si="9"/>
        <v>1</v>
      </c>
      <c r="K31" s="36">
        <f t="shared" si="9"/>
        <v>1</v>
      </c>
      <c r="L31" s="36">
        <f t="shared" si="9"/>
        <v>1</v>
      </c>
      <c r="M31" s="36">
        <f t="shared" si="9"/>
        <v>1</v>
      </c>
      <c r="N31" s="36">
        <f t="shared" si="9"/>
        <v>1</v>
      </c>
      <c r="O31" s="21"/>
    </row>
    <row r="32" spans="1:20" ht="15.75">
      <c r="A32" s="2"/>
      <c r="B32" s="47" t="s">
        <v>0</v>
      </c>
      <c r="C32" s="48">
        <f>S32/COUNTIF(C10:C30,"&gt;=0")</f>
        <v>0.5714285714285714</v>
      </c>
      <c r="D32" s="2" t="s">
        <v>22</v>
      </c>
      <c r="E32" s="49">
        <f>COUNTIF(E10:E30,"&gt;3")/21</f>
        <v>0.9523809523809523</v>
      </c>
      <c r="F32" s="49">
        <f aca="true" t="shared" si="10" ref="F32:N32">COUNTIF(F10:F30,"&gt;3")/21</f>
        <v>0.9047619047619048</v>
      </c>
      <c r="G32" s="49">
        <f t="shared" si="10"/>
        <v>0.7619047619047619</v>
      </c>
      <c r="H32" s="49">
        <f t="shared" si="10"/>
        <v>0.9047619047619048</v>
      </c>
      <c r="I32" s="49">
        <f t="shared" si="10"/>
        <v>1</v>
      </c>
      <c r="J32" s="49">
        <f t="shared" si="10"/>
        <v>0.8571428571428571</v>
      </c>
      <c r="K32" s="49">
        <f t="shared" si="10"/>
        <v>1</v>
      </c>
      <c r="L32" s="49">
        <f t="shared" si="10"/>
        <v>1</v>
      </c>
      <c r="M32" s="49">
        <f t="shared" si="10"/>
        <v>0.7142857142857143</v>
      </c>
      <c r="N32" s="49">
        <f t="shared" si="10"/>
        <v>0.9047619047619048</v>
      </c>
      <c r="O32" s="21"/>
      <c r="S32" s="11">
        <f>COUNTIF(S10:S30,"=1")</f>
        <v>12</v>
      </c>
      <c r="T32" s="11">
        <f>COUNTIF(T10:T30,"=1")</f>
        <v>21</v>
      </c>
    </row>
    <row r="35" spans="1:20" ht="21" customHeight="1">
      <c r="A35" s="46">
        <v>23</v>
      </c>
      <c r="B35" s="63" t="s">
        <v>47</v>
      </c>
      <c r="C35" s="64">
        <f>AVERAGE(E35:N35)</f>
        <v>4.5</v>
      </c>
      <c r="D35" s="65" t="s">
        <v>61</v>
      </c>
      <c r="E35" s="40"/>
      <c r="F35" s="41"/>
      <c r="G35" s="41"/>
      <c r="H35" s="17">
        <v>4</v>
      </c>
      <c r="I35" s="17">
        <v>5</v>
      </c>
      <c r="J35" s="17"/>
      <c r="K35" s="17"/>
      <c r="L35" s="17"/>
      <c r="M35" s="17" t="s">
        <v>62</v>
      </c>
      <c r="N35" s="62"/>
      <c r="O35" s="10">
        <f>IF(COUNTIF(E35:N35,"=2")&gt;0,1,0)</f>
        <v>0</v>
      </c>
      <c r="P35" s="11">
        <f>IF(O35=1,0,(IF(COUNTIF(E35:N35,"=3")&gt;0,1,0)))</f>
        <v>0</v>
      </c>
      <c r="Q35" s="12">
        <f>IF(COUNTIF(E35:N35,"=0")&gt;0,1,0)</f>
        <v>0</v>
      </c>
      <c r="R35" s="12">
        <f>IF(OR(O35=1,Q35=1),1,0)</f>
        <v>0</v>
      </c>
      <c r="S35" s="11">
        <f>IF(COUNTIF(E35:N35,"=*")=10,0,IF(COUNTIF(E35:N35,"&gt;=0")-COUNTIF(E35:N35,"&gt;3")=0,1,0))</f>
        <v>1</v>
      </c>
      <c r="T35" s="11">
        <f>IF(COUNTIF(E35:N35,"=*")=10,0,IF(COUNTIF(E35:N35,"&gt;=0")-COUNTIF(E35:N35,"&gt;2")=0,1,0))</f>
        <v>1</v>
      </c>
    </row>
  </sheetData>
  <sheetProtection/>
  <mergeCells count="10">
    <mergeCell ref="H4:N4"/>
    <mergeCell ref="C7:D7"/>
    <mergeCell ref="C8:D8"/>
    <mergeCell ref="C9:D9"/>
    <mergeCell ref="A2:N2"/>
    <mergeCell ref="A4:A9"/>
    <mergeCell ref="B4:B9"/>
    <mergeCell ref="C4:C6"/>
    <mergeCell ref="D4:D6"/>
    <mergeCell ref="E4:G4"/>
  </mergeCells>
  <conditionalFormatting sqref="H35:N35 H11:N30">
    <cfRule type="cellIs" priority="41" dxfId="10" operator="equal" stopIfTrue="1">
      <formula>4</formula>
    </cfRule>
    <cfRule type="cellIs" priority="42" dxfId="9" operator="equal" stopIfTrue="1">
      <formula>3</formula>
    </cfRule>
    <cfRule type="cellIs" priority="43" dxfId="8" operator="equal" stopIfTrue="1">
      <formula>2</formula>
    </cfRule>
  </conditionalFormatting>
  <conditionalFormatting sqref="E35:G35 E11:G30">
    <cfRule type="cellIs" priority="40" dxfId="0" operator="equal" stopIfTrue="1">
      <formula>4</formula>
    </cfRule>
  </conditionalFormatting>
  <conditionalFormatting sqref="E35:N35 E11:N30">
    <cfRule type="cellIs" priority="36" dxfId="3" operator="equal" stopIfTrue="1">
      <formula>3</formula>
    </cfRule>
    <cfRule type="cellIs" priority="37" dxfId="5" operator="equal" stopIfTrue="1">
      <formula>3</formula>
    </cfRule>
    <cfRule type="cellIs" priority="38" dxfId="1" operator="equal" stopIfTrue="1">
      <formula>2</formula>
    </cfRule>
    <cfRule type="cellIs" priority="39" dxfId="0" operator="equal" stopIfTrue="1">
      <formula>4</formula>
    </cfRule>
  </conditionalFormatting>
  <conditionalFormatting sqref="E35:N35 E10:N30">
    <cfRule type="cellIs" priority="10" dxfId="3" operator="equal">
      <formula>3</formula>
    </cfRule>
    <cfRule type="cellIs" priority="11" dxfId="2" operator="equal">
      <formula>4</formula>
    </cfRule>
    <cfRule type="cellIs" priority="12" dxfId="1" operator="equal">
      <formula>2</formula>
    </cfRule>
  </conditionalFormatting>
  <conditionalFormatting sqref="E10:N30">
    <cfRule type="cellIs" priority="1" dxfId="0" operator="equal">
      <formula>4</formula>
    </cfRule>
  </conditionalFormatting>
  <printOptions/>
  <pageMargins left="0.1968503937007874" right="0.15748031496062992" top="0.19" bottom="0.15748031496062992" header="0.14" footer="0.11811023622047245"/>
  <pageSetup fitToHeight="1" fitToWidth="1" horizontalDpi="300" verticalDpi="3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german</dc:creator>
  <cp:keywords/>
  <dc:description/>
  <cp:lastModifiedBy>SEO</cp:lastModifiedBy>
  <cp:lastPrinted>2018-12-18T05:11:25Z</cp:lastPrinted>
  <dcterms:created xsi:type="dcterms:W3CDTF">2016-12-01T08:04:31Z</dcterms:created>
  <dcterms:modified xsi:type="dcterms:W3CDTF">2019-01-10T06:44:05Z</dcterms:modified>
  <cp:category/>
  <cp:version/>
  <cp:contentType/>
  <cp:contentStatus/>
</cp:coreProperties>
</file>