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5 сес. 18г.-662" sheetId="1" r:id="rId1"/>
    <sheet name="Лист11" sheetId="2" r:id="rId2"/>
  </sheets>
  <definedNames>
    <definedName name="_xlnm.Print_Area" localSheetId="0">'5 сес. 18г.-662'!$A$1:$M$46</definedName>
  </definedNames>
  <calcPr fullCalcOnLoad="1"/>
</workbook>
</file>

<file path=xl/sharedStrings.xml><?xml version="1.0" encoding="utf-8"?>
<sst xmlns="http://schemas.openxmlformats.org/spreadsheetml/2006/main" count="100" uniqueCount="69">
  <si>
    <t>Кач.</t>
  </si>
  <si>
    <t>Абс.</t>
  </si>
  <si>
    <t>Кучера</t>
  </si>
  <si>
    <t>4,5,3</t>
  </si>
  <si>
    <t>4 и 5</t>
  </si>
  <si>
    <t>0 и "2"</t>
  </si>
  <si>
    <t>В зачетке</t>
  </si>
  <si>
    <t>Охрана труда</t>
  </si>
  <si>
    <t>Средний
балл</t>
  </si>
  <si>
    <t>Выставляем ОЦЕНКИ:</t>
  </si>
  <si>
    <t>с учетом из журнала</t>
  </si>
  <si>
    <t>№ 
н\п</t>
  </si>
  <si>
    <t>Ф.И.О. 
студента</t>
  </si>
  <si>
    <t>Сессия 
закрыта</t>
  </si>
  <si>
    <t>Кузьмина</t>
  </si>
  <si>
    <t>Аудитор. час.</t>
  </si>
  <si>
    <t>Самостоятел. работа</t>
  </si>
  <si>
    <t>Всего часов</t>
  </si>
  <si>
    <t>Физическаяая культура</t>
  </si>
  <si>
    <t>Экзамен</t>
  </si>
  <si>
    <r>
      <rPr>
        <b/>
        <sz val="11"/>
        <rFont val="Times New Roman"/>
        <family val="1"/>
      </rPr>
      <t>МДК.02.01.</t>
    </r>
    <r>
      <rPr>
        <b/>
        <sz val="11"/>
        <color indexed="17"/>
        <rFont val="Times New Roman"/>
        <family val="1"/>
      </rPr>
      <t xml:space="preserve">
</t>
    </r>
    <r>
      <rPr>
        <u val="single"/>
        <sz val="11"/>
        <color indexed="17"/>
        <rFont val="Times New Roman"/>
        <family val="1"/>
      </rPr>
      <t>Сооружение</t>
    </r>
    <r>
      <rPr>
        <sz val="11"/>
        <color indexed="17"/>
        <rFont val="Times New Roman"/>
        <family val="1"/>
      </rPr>
      <t xml:space="preserve"> газонефтепроводов и газонефтехранилищ</t>
    </r>
  </si>
  <si>
    <t>Деловая культура</t>
  </si>
  <si>
    <t>Правовые основы ПД</t>
  </si>
  <si>
    <r>
      <rPr>
        <b/>
        <sz val="11"/>
        <rFont val="Times New Roman"/>
        <family val="1"/>
      </rPr>
      <t>МДК.02.02.</t>
    </r>
    <r>
      <rPr>
        <sz val="11"/>
        <color indexed="17"/>
        <rFont val="Times New Roman"/>
        <family val="1"/>
      </rPr>
      <t xml:space="preserve">
</t>
    </r>
    <r>
      <rPr>
        <u val="single"/>
        <sz val="11"/>
        <rFont val="Times New Roman"/>
        <family val="1"/>
      </rPr>
      <t xml:space="preserve">Эксплуатация </t>
    </r>
    <r>
      <rPr>
        <sz val="11"/>
        <rFont val="Times New Roman"/>
        <family val="1"/>
      </rPr>
      <t>газонефтепроводов и газонефтехранилищ</t>
    </r>
  </si>
  <si>
    <r>
      <t xml:space="preserve">МДК 03.01.
</t>
    </r>
    <r>
      <rPr>
        <sz val="11"/>
        <rFont val="Times New Roman"/>
        <family val="1"/>
      </rPr>
      <t>Планировнание и организация производственных работ</t>
    </r>
  </si>
  <si>
    <t>Медведева/
Довыденко</t>
  </si>
  <si>
    <t>Лоскутова/
Либрихт</t>
  </si>
  <si>
    <t>ЗАЧЕТЫ</t>
  </si>
  <si>
    <t>Иностранный язык</t>
  </si>
  <si>
    <t>Информационные технологии
в ПД</t>
  </si>
  <si>
    <t>Дронюк/
Кучера</t>
  </si>
  <si>
    <t xml:space="preserve">Абрамян Антон Агасович </t>
  </si>
  <si>
    <t>Батуева Долгор Мункуевна</t>
  </si>
  <si>
    <t>Бобылева Юлия Алексеевна</t>
  </si>
  <si>
    <t>Братилова Анастасия Алексеевна</t>
  </si>
  <si>
    <t>Герман Анастасия Александровна</t>
  </si>
  <si>
    <t>Дьяков Василий Александрович</t>
  </si>
  <si>
    <t>Еремин Иван Михайлович</t>
  </si>
  <si>
    <t>Иванов Михаил Сергеевич</t>
  </si>
  <si>
    <t>Карбан Анна Петровна</t>
  </si>
  <si>
    <t>Карпова Александра Сергеевна</t>
  </si>
  <si>
    <t>Кесарчук Григорий Павлович</t>
  </si>
  <si>
    <t>Ключко Анастасия Викторовна</t>
  </si>
  <si>
    <t>Красильников Иван Андреевич</t>
  </si>
  <si>
    <t>Лепейкин Владислав Сергеевич</t>
  </si>
  <si>
    <t xml:space="preserve">Лымарева Надежда Евгеньевна </t>
  </si>
  <si>
    <t>Максимова Светлана Дмитриевна</t>
  </si>
  <si>
    <t>Масленников Андрей Дмитриевич</t>
  </si>
  <si>
    <t>Мельников Семен Алексеевич</t>
  </si>
  <si>
    <t>Орлов Алексей Андреевич</t>
  </si>
  <si>
    <t>Петрова Виктория Юрьевна</t>
  </si>
  <si>
    <t>Понькина Кристина Сергеевна</t>
  </si>
  <si>
    <t>Ромашов Иван Николаевич</t>
  </si>
  <si>
    <t xml:space="preserve">Синицын Владислав Алексеевич        </t>
  </si>
  <si>
    <t>Степанов Денис Николаевич</t>
  </si>
  <si>
    <t>Чебыкина Ирина Сергеевна</t>
  </si>
  <si>
    <t>Шпиноль Сергей Владимирович</t>
  </si>
  <si>
    <t xml:space="preserve">Голубцов Вениамин Валерьевич  </t>
  </si>
  <si>
    <t xml:space="preserve">Кулеева Алёна Сергеевна  </t>
  </si>
  <si>
    <t xml:space="preserve">Цой Геннадий Владимирович  </t>
  </si>
  <si>
    <t xml:space="preserve"> 5 сессия - 2018г.          662 гр.</t>
  </si>
  <si>
    <t>Артикбаева/
Беломестных</t>
  </si>
  <si>
    <t>Беломестных</t>
  </si>
  <si>
    <t>24.12.18г.</t>
  </si>
  <si>
    <r>
      <t xml:space="preserve">
</t>
    </r>
    <r>
      <rPr>
        <b/>
        <u val="single"/>
        <sz val="10"/>
        <rFont val="Times New Roman"/>
        <family val="1"/>
      </rPr>
      <t>ИТОГ</t>
    </r>
    <r>
      <rPr>
        <sz val="10"/>
        <rFont val="Times New Roman"/>
        <family val="1"/>
      </rPr>
      <t xml:space="preserve">
Чухарева/
Прищепа</t>
    </r>
  </si>
  <si>
    <r>
      <rPr>
        <b/>
        <u val="single"/>
        <sz val="10"/>
        <rFont val="Times New Roman"/>
        <family val="1"/>
      </rPr>
      <t>ИТОГ</t>
    </r>
    <r>
      <rPr>
        <sz val="10"/>
        <rFont val="Times New Roman"/>
        <family val="1"/>
      </rPr>
      <t xml:space="preserve">
Халикова</t>
    </r>
  </si>
  <si>
    <t>25.12.18г.</t>
  </si>
  <si>
    <t>26.12.18г.</t>
  </si>
  <si>
    <r>
      <t xml:space="preserve">(Демлер) </t>
    </r>
    <r>
      <rPr>
        <b/>
        <sz val="8"/>
        <color indexed="30"/>
        <rFont val="Times New Roman"/>
        <family val="1"/>
      </rPr>
      <t>Овчарова</t>
    </r>
    <r>
      <rPr>
        <b/>
        <sz val="14"/>
        <color indexed="30"/>
        <rFont val="Times New Roman"/>
        <family val="1"/>
      </rPr>
      <t xml:space="preserve"> Алёна Вячеславна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</si>
</sst>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color indexed="17"/>
      <name val="Times New Roman"/>
      <family val="1"/>
    </font>
    <font>
      <u val="single"/>
      <sz val="11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57"/>
      <name val="Times New Roman"/>
      <family val="1"/>
    </font>
    <font>
      <sz val="10"/>
      <color indexed="57"/>
      <name val="Times New Roman"/>
      <family val="1"/>
    </font>
    <font>
      <b/>
      <sz val="11"/>
      <color indexed="57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  <font>
      <b/>
      <sz val="11"/>
      <color theme="6" tint="-0.4999699890613556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9" applyNumberFormat="0" applyFill="0" applyAlignment="0" applyProtection="0"/>
    <xf numFmtId="0" fontId="5" fillId="0" borderId="10">
      <alignment/>
      <protection/>
    </xf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2" fillId="0" borderId="10" xfId="52" applyFont="1" applyFill="1" applyBorder="1" applyAlignment="1">
      <alignment horizontal="center" wrapText="1"/>
      <protection/>
    </xf>
    <xf numFmtId="0" fontId="60" fillId="0" borderId="0" xfId="0" applyFont="1" applyAlignment="1">
      <alignment horizontal="right" wrapText="1"/>
    </xf>
    <xf numFmtId="0" fontId="60" fillId="0" borderId="10" xfId="0" applyFont="1" applyBorder="1" applyAlignment="1">
      <alignment wrapText="1"/>
    </xf>
    <xf numFmtId="0" fontId="60" fillId="7" borderId="10" xfId="0" applyFont="1" applyFill="1" applyBorder="1" applyAlignment="1">
      <alignment wrapText="1"/>
    </xf>
    <xf numFmtId="0" fontId="5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9" fillId="0" borderId="10" xfId="52" applyFont="1" applyFill="1" applyBorder="1" applyAlignment="1">
      <alignment horizontal="right" textRotation="90" wrapText="1"/>
      <protection/>
    </xf>
    <xf numFmtId="2" fontId="5" fillId="0" borderId="10" xfId="52" applyNumberFormat="1" applyFont="1" applyFill="1" applyBorder="1" applyAlignment="1">
      <alignment wrapText="1"/>
      <protection/>
    </xf>
    <xf numFmtId="0" fontId="61" fillId="0" borderId="12" xfId="52" applyFont="1" applyFill="1" applyBorder="1" applyAlignment="1">
      <alignment horizontal="right" textRotation="90" wrapText="1"/>
      <protection/>
    </xf>
    <xf numFmtId="0" fontId="62" fillId="0" borderId="13" xfId="52" applyFont="1" applyFill="1" applyBorder="1" applyAlignment="1">
      <alignment horizontal="right" textRotation="90" wrapText="1"/>
      <protection/>
    </xf>
    <xf numFmtId="0" fontId="2" fillId="0" borderId="10" xfId="52" applyFont="1" applyFill="1" applyBorder="1" applyAlignment="1">
      <alignment horizontal="center"/>
      <protection/>
    </xf>
    <xf numFmtId="0" fontId="5" fillId="0" borderId="11" xfId="52" applyFont="1" applyFill="1" applyBorder="1">
      <alignment/>
      <protection/>
    </xf>
    <xf numFmtId="0" fontId="63" fillId="0" borderId="14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63" fillId="0" borderId="15" xfId="52" applyFont="1" applyFill="1" applyBorder="1" applyAlignment="1">
      <alignment horizontal="center"/>
      <protection/>
    </xf>
    <xf numFmtId="0" fontId="2" fillId="0" borderId="16" xfId="52" applyFont="1" applyFill="1" applyBorder="1" applyAlignment="1">
      <alignment horizontal="center" wrapText="1"/>
      <protection/>
    </xf>
    <xf numFmtId="0" fontId="2" fillId="0" borderId="16" xfId="52" applyFont="1" applyFill="1" applyBorder="1" applyAlignment="1">
      <alignment horizontal="center"/>
      <protection/>
    </xf>
    <xf numFmtId="0" fontId="8" fillId="0" borderId="17" xfId="52" applyFont="1" applyFill="1" applyBorder="1" applyAlignment="1">
      <alignment horizontal="center" wrapText="1"/>
      <protection/>
    </xf>
    <xf numFmtId="0" fontId="64" fillId="0" borderId="10" xfId="52" applyFont="1" applyFill="1" applyBorder="1" applyAlignment="1">
      <alignment horizontal="right"/>
      <protection/>
    </xf>
    <xf numFmtId="9" fontId="64" fillId="0" borderId="10" xfId="52" applyNumberFormat="1" applyFont="1" applyFill="1" applyBorder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9" fontId="5" fillId="0" borderId="10" xfId="52" applyNumberFormat="1" applyFont="1" applyFill="1" applyBorder="1">
      <alignment/>
      <protection/>
    </xf>
    <xf numFmtId="0" fontId="65" fillId="0" borderId="18" xfId="52" applyFont="1" applyFill="1" applyBorder="1">
      <alignment/>
      <protection/>
    </xf>
    <xf numFmtId="0" fontId="64" fillId="0" borderId="11" xfId="52" applyFont="1" applyFill="1" applyBorder="1" applyAlignment="1">
      <alignment horizontal="right"/>
      <protection/>
    </xf>
    <xf numFmtId="9" fontId="64" fillId="0" borderId="11" xfId="52" applyNumberFormat="1" applyFont="1" applyFill="1" applyBorder="1" applyAlignment="1">
      <alignment wrapText="1"/>
      <protection/>
    </xf>
    <xf numFmtId="0" fontId="7" fillId="0" borderId="11" xfId="52" applyFont="1" applyFill="1" applyBorder="1" applyAlignment="1">
      <alignment horizontal="center"/>
      <protection/>
    </xf>
    <xf numFmtId="9" fontId="5" fillId="0" borderId="11" xfId="57" applyNumberFormat="1" applyFont="1" applyFill="1" applyBorder="1" applyAlignment="1">
      <alignment/>
    </xf>
    <xf numFmtId="0" fontId="9" fillId="0" borderId="15" xfId="52" applyFont="1" applyFill="1" applyBorder="1" applyAlignment="1">
      <alignment horizontal="right" textRotation="90" wrapText="1"/>
      <protection/>
    </xf>
    <xf numFmtId="0" fontId="2" fillId="0" borderId="12" xfId="52" applyFont="1" applyFill="1" applyBorder="1" applyAlignment="1">
      <alignment horizontal="right" textRotation="90" wrapText="1"/>
      <protection/>
    </xf>
    <xf numFmtId="0" fontId="2" fillId="0" borderId="13" xfId="52" applyFont="1" applyFill="1" applyBorder="1" applyAlignment="1">
      <alignment horizontal="right" textRotation="90" wrapText="1"/>
      <protection/>
    </xf>
    <xf numFmtId="0" fontId="2" fillId="0" borderId="15" xfId="52" applyFont="1" applyFill="1" applyBorder="1" applyAlignment="1">
      <alignment horizontal="right" textRotation="90" wrapText="1"/>
      <protection/>
    </xf>
    <xf numFmtId="0" fontId="2" fillId="0" borderId="10" xfId="52" applyFont="1" applyFill="1" applyBorder="1" applyAlignment="1">
      <alignment horizontal="right" textRotation="90" wrapText="1"/>
      <protection/>
    </xf>
    <xf numFmtId="0" fontId="66" fillId="33" borderId="12" xfId="52" applyFont="1" applyFill="1" applyBorder="1" applyAlignment="1">
      <alignment horizontal="center"/>
      <protection/>
    </xf>
    <xf numFmtId="0" fontId="66" fillId="0" borderId="13" xfId="52" applyFont="1" applyFill="1" applyBorder="1" applyAlignment="1">
      <alignment horizontal="center" wrapText="1"/>
      <protection/>
    </xf>
    <xf numFmtId="0" fontId="2" fillId="33" borderId="15" xfId="52" applyFont="1" applyFill="1" applyBorder="1" applyAlignment="1">
      <alignment horizontal="center" wrapText="1"/>
      <protection/>
    </xf>
    <xf numFmtId="0" fontId="66" fillId="33" borderId="19" xfId="52" applyFont="1" applyFill="1" applyBorder="1" applyAlignment="1">
      <alignment horizontal="center"/>
      <protection/>
    </xf>
    <xf numFmtId="0" fontId="66" fillId="0" borderId="20" xfId="52" applyFont="1" applyFill="1" applyBorder="1" applyAlignment="1">
      <alignment horizontal="center" wrapText="1"/>
      <protection/>
    </xf>
    <xf numFmtId="0" fontId="2" fillId="33" borderId="21" xfId="52" applyFont="1" applyFill="1" applyBorder="1" applyAlignment="1">
      <alignment horizontal="center" wrapText="1"/>
      <protection/>
    </xf>
    <xf numFmtId="0" fontId="67" fillId="33" borderId="22" xfId="52" applyFont="1" applyFill="1" applyBorder="1" applyAlignment="1">
      <alignment horizontal="center" wrapText="1"/>
      <protection/>
    </xf>
    <xf numFmtId="0" fontId="67" fillId="0" borderId="23" xfId="52" applyFont="1" applyFill="1" applyBorder="1" applyAlignment="1">
      <alignment horizontal="center" wrapText="1"/>
      <protection/>
    </xf>
    <xf numFmtId="0" fontId="8" fillId="33" borderId="24" xfId="52" applyFont="1" applyFill="1" applyBorder="1" applyAlignment="1">
      <alignment horizontal="center" wrapText="1"/>
      <protection/>
    </xf>
    <xf numFmtId="0" fontId="2" fillId="0" borderId="0" xfId="52" applyFont="1">
      <alignment/>
      <protection/>
    </xf>
    <xf numFmtId="0" fontId="68" fillId="0" borderId="12" xfId="52" applyFont="1" applyFill="1" applyBorder="1">
      <alignment/>
      <protection/>
    </xf>
    <xf numFmtId="0" fontId="5" fillId="0" borderId="25" xfId="52" applyFont="1" applyFill="1" applyBorder="1">
      <alignment/>
      <protection/>
    </xf>
    <xf numFmtId="0" fontId="5" fillId="0" borderId="26" xfId="52" applyFont="1" applyBorder="1">
      <alignment/>
      <protection/>
    </xf>
    <xf numFmtId="0" fontId="64" fillId="0" borderId="27" xfId="52" applyFont="1" applyFill="1" applyBorder="1" applyAlignment="1">
      <alignment horizontal="right"/>
      <protection/>
    </xf>
    <xf numFmtId="9" fontId="64" fillId="0" borderId="27" xfId="52" applyNumberFormat="1" applyFont="1" applyFill="1" applyBorder="1" applyAlignment="1">
      <alignment wrapText="1"/>
      <protection/>
    </xf>
    <xf numFmtId="0" fontId="7" fillId="0" borderId="27" xfId="52" applyFont="1" applyFill="1" applyBorder="1" applyAlignment="1">
      <alignment horizontal="center"/>
      <protection/>
    </xf>
    <xf numFmtId="9" fontId="5" fillId="0" borderId="27" xfId="57" applyNumberFormat="1" applyFont="1" applyFill="1" applyBorder="1" applyAlignment="1">
      <alignment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64" fillId="0" borderId="17" xfId="52" applyFont="1" applyFill="1" applyBorder="1" applyAlignment="1">
      <alignment horizontal="right"/>
      <protection/>
    </xf>
    <xf numFmtId="9" fontId="64" fillId="0" borderId="17" xfId="52" applyNumberFormat="1" applyFont="1" applyFill="1" applyBorder="1" applyAlignment="1">
      <alignment wrapText="1"/>
      <protection/>
    </xf>
    <xf numFmtId="0" fontId="7" fillId="0" borderId="17" xfId="52" applyFont="1" applyFill="1" applyBorder="1" applyAlignment="1">
      <alignment horizontal="center"/>
      <protection/>
    </xf>
    <xf numFmtId="9" fontId="5" fillId="0" borderId="17" xfId="52" applyNumberFormat="1" applyFont="1" applyFill="1" applyBorder="1">
      <alignment/>
      <protection/>
    </xf>
    <xf numFmtId="0" fontId="62" fillId="7" borderId="10" xfId="52" applyFont="1" applyFill="1" applyBorder="1" applyAlignment="1">
      <alignment horizontal="right" textRotation="90" wrapText="1"/>
      <protection/>
    </xf>
    <xf numFmtId="0" fontId="68" fillId="0" borderId="30" xfId="52" applyFont="1" applyFill="1" applyBorder="1">
      <alignment/>
      <protection/>
    </xf>
    <xf numFmtId="0" fontId="7" fillId="0" borderId="25" xfId="52" applyFont="1" applyFill="1" applyBorder="1">
      <alignment/>
      <protection/>
    </xf>
    <xf numFmtId="0" fontId="5" fillId="0" borderId="0" xfId="52" applyFont="1" applyFill="1">
      <alignment/>
      <protection/>
    </xf>
    <xf numFmtId="0" fontId="63" fillId="0" borderId="14" xfId="52" applyFont="1" applyFill="1" applyBorder="1" applyAlignment="1">
      <alignment horizontal="center" wrapText="1"/>
      <protection/>
    </xf>
    <xf numFmtId="0" fontId="68" fillId="0" borderId="18" xfId="52" applyFont="1" applyFill="1" applyBorder="1">
      <alignment/>
      <protection/>
    </xf>
    <xf numFmtId="0" fontId="68" fillId="0" borderId="31" xfId="52" applyFont="1" applyFill="1" applyBorder="1">
      <alignment/>
      <protection/>
    </xf>
    <xf numFmtId="0" fontId="5" fillId="0" borderId="32" xfId="52" applyFont="1" applyBorder="1">
      <alignment/>
      <protection/>
    </xf>
    <xf numFmtId="2" fontId="5" fillId="0" borderId="11" xfId="52" applyNumberFormat="1" applyFont="1" applyFill="1" applyBorder="1" applyAlignment="1">
      <alignment wrapText="1"/>
      <protection/>
    </xf>
    <xf numFmtId="0" fontId="23" fillId="0" borderId="10" xfId="0" applyFont="1" applyBorder="1" applyAlignment="1">
      <alignment wrapText="1"/>
    </xf>
    <xf numFmtId="0" fontId="5" fillId="34" borderId="16" xfId="52" applyFont="1" applyFill="1" applyBorder="1">
      <alignment/>
      <protection/>
    </xf>
    <xf numFmtId="0" fontId="23" fillId="34" borderId="10" xfId="0" applyFont="1" applyFill="1" applyBorder="1" applyAlignment="1">
      <alignment wrapText="1"/>
    </xf>
    <xf numFmtId="2" fontId="5" fillId="34" borderId="16" xfId="52" applyNumberFormat="1" applyFont="1" applyFill="1" applyBorder="1" applyAlignment="1">
      <alignment wrapText="1"/>
      <protection/>
    </xf>
    <xf numFmtId="0" fontId="63" fillId="34" borderId="15" xfId="52" applyFont="1" applyFill="1" applyBorder="1" applyAlignment="1">
      <alignment horizontal="center"/>
      <protection/>
    </xf>
    <xf numFmtId="0" fontId="68" fillId="34" borderId="22" xfId="52" applyFont="1" applyFill="1" applyBorder="1">
      <alignment/>
      <protection/>
    </xf>
    <xf numFmtId="0" fontId="68" fillId="34" borderId="33" xfId="52" applyFont="1" applyFill="1" applyBorder="1">
      <alignment/>
      <protection/>
    </xf>
    <xf numFmtId="0" fontId="5" fillId="34" borderId="34" xfId="52" applyFont="1" applyFill="1" applyBorder="1">
      <alignment/>
      <protection/>
    </xf>
    <xf numFmtId="0" fontId="5" fillId="34" borderId="35" xfId="52" applyFont="1" applyFill="1" applyBorder="1">
      <alignment/>
      <protection/>
    </xf>
    <xf numFmtId="0" fontId="5" fillId="34" borderId="36" xfId="52" applyFont="1" applyFill="1" applyBorder="1">
      <alignment/>
      <protection/>
    </xf>
    <xf numFmtId="0" fontId="23" fillId="33" borderId="10" xfId="0" applyFont="1" applyFill="1" applyBorder="1" applyAlignment="1">
      <alignment wrapText="1"/>
    </xf>
    <xf numFmtId="0" fontId="8" fillId="0" borderId="10" xfId="52" applyFont="1" applyFill="1" applyBorder="1" applyAlignment="1">
      <alignment horizontal="right" textRotation="90" wrapText="1"/>
      <protection/>
    </xf>
    <xf numFmtId="0" fontId="69" fillId="0" borderId="10" xfId="0" applyFont="1" applyBorder="1" applyAlignment="1">
      <alignment wrapText="1"/>
    </xf>
    <xf numFmtId="0" fontId="65" fillId="0" borderId="31" xfId="52" applyFont="1" applyFill="1" applyBorder="1">
      <alignment/>
      <protection/>
    </xf>
    <xf numFmtId="2" fontId="68" fillId="0" borderId="11" xfId="52" applyNumberFormat="1" applyFont="1" applyFill="1" applyBorder="1" applyAlignment="1">
      <alignment wrapText="1"/>
      <protection/>
    </xf>
    <xf numFmtId="0" fontId="7" fillId="0" borderId="11" xfId="52" applyFont="1" applyFill="1" applyBorder="1">
      <alignment/>
      <protection/>
    </xf>
    <xf numFmtId="0" fontId="70" fillId="0" borderId="10" xfId="0" applyFont="1" applyBorder="1" applyAlignment="1">
      <alignment wrapText="1"/>
    </xf>
    <xf numFmtId="2" fontId="64" fillId="0" borderId="11" xfId="52" applyNumberFormat="1" applyFont="1" applyFill="1" applyBorder="1" applyAlignment="1">
      <alignment wrapText="1"/>
      <protection/>
    </xf>
    <xf numFmtId="0" fontId="69" fillId="0" borderId="10" xfId="0" applyFont="1" applyFill="1" applyBorder="1" applyAlignment="1">
      <alignment wrapText="1"/>
    </xf>
    <xf numFmtId="2" fontId="68" fillId="0" borderId="10" xfId="52" applyNumberFormat="1" applyFont="1" applyFill="1" applyBorder="1" applyAlignment="1">
      <alignment wrapText="1"/>
      <protection/>
    </xf>
    <xf numFmtId="0" fontId="23" fillId="0" borderId="10" xfId="0" applyFont="1" applyFill="1" applyBorder="1" applyAlignment="1">
      <alignment wrapText="1"/>
    </xf>
    <xf numFmtId="0" fontId="12" fillId="0" borderId="0" xfId="52" applyFont="1" applyFill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71" fillId="0" borderId="37" xfId="52" applyFont="1" applyBorder="1" applyAlignment="1">
      <alignment horizontal="center" wrapText="1"/>
      <protection/>
    </xf>
    <xf numFmtId="0" fontId="71" fillId="0" borderId="38" xfId="52" applyFont="1" applyBorder="1" applyAlignment="1">
      <alignment horizontal="center" wrapText="1"/>
      <protection/>
    </xf>
    <xf numFmtId="0" fontId="10" fillId="0" borderId="15" xfId="52" applyFont="1" applyFill="1" applyBorder="1" applyAlignment="1">
      <alignment horizontal="right" vertical="center" wrapText="1"/>
      <protection/>
    </xf>
    <xf numFmtId="0" fontId="10" fillId="0" borderId="32" xfId="52" applyFont="1" applyFill="1" applyBorder="1" applyAlignment="1">
      <alignment horizontal="right" vertical="center" wrapText="1"/>
      <protection/>
    </xf>
    <xf numFmtId="0" fontId="10" fillId="0" borderId="24" xfId="52" applyFont="1" applyFill="1" applyBorder="1" applyAlignment="1">
      <alignment horizontal="right" vertical="center" wrapText="1"/>
      <protection/>
    </xf>
    <xf numFmtId="0" fontId="10" fillId="0" borderId="39" xfId="52" applyFont="1" applyFill="1" applyBorder="1" applyAlignment="1">
      <alignment horizontal="right" vertical="center" wrapText="1"/>
      <protection/>
    </xf>
    <xf numFmtId="0" fontId="71" fillId="0" borderId="10" xfId="52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0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V45"/>
  <sheetViews>
    <sheetView tabSelected="1" zoomScale="79" zoomScaleNormal="79" zoomScalePageLayoutView="0" workbookViewId="0" topLeftCell="A8">
      <selection activeCell="U20" sqref="U19:U20"/>
    </sheetView>
  </sheetViews>
  <sheetFormatPr defaultColWidth="9.140625" defaultRowHeight="15"/>
  <cols>
    <col min="1" max="1" width="5.140625" style="1" customWidth="1"/>
    <col min="2" max="2" width="48.421875" style="1" customWidth="1"/>
    <col min="3" max="3" width="10.00390625" style="1" customWidth="1"/>
    <col min="4" max="4" width="12.421875" style="1" customWidth="1"/>
    <col min="5" max="5" width="12.57421875" style="1" customWidth="1"/>
    <col min="6" max="6" width="7.28125" style="1" customWidth="1"/>
    <col min="7" max="8" width="7.140625" style="1" customWidth="1"/>
    <col min="9" max="10" width="7.28125" style="1" customWidth="1"/>
    <col min="11" max="11" width="9.28125" style="1" customWidth="1"/>
    <col min="12" max="12" width="10.57421875" style="1" customWidth="1"/>
    <col min="13" max="20" width="9.140625" style="1" customWidth="1"/>
    <col min="21" max="21" width="10.28125" style="1" customWidth="1"/>
    <col min="22" max="255" width="9.140625" style="1" customWidth="1"/>
    <col min="256" max="16384" width="5.140625" style="1" customWidth="1"/>
  </cols>
  <sheetData>
    <row r="2" spans="4:12" ht="20.25">
      <c r="D2" s="90" t="s">
        <v>60</v>
      </c>
      <c r="E2" s="90"/>
      <c r="F2" s="90"/>
      <c r="G2" s="90"/>
      <c r="H2" s="90"/>
      <c r="I2" s="90"/>
      <c r="J2" s="90"/>
      <c r="K2" s="90"/>
      <c r="L2" s="90"/>
    </row>
    <row r="3" spans="4:12" ht="15.75">
      <c r="D3" s="9"/>
      <c r="E3" s="9"/>
      <c r="F3" s="9"/>
      <c r="G3" s="9"/>
      <c r="H3" s="9"/>
      <c r="I3" s="9"/>
      <c r="J3" s="9"/>
      <c r="K3" s="9"/>
      <c r="L3" s="9"/>
    </row>
    <row r="4" spans="2:11" ht="26.25" thickBot="1">
      <c r="B4" s="6" t="s">
        <v>9</v>
      </c>
      <c r="C4" s="7" t="s">
        <v>6</v>
      </c>
      <c r="D4" s="8" t="s">
        <v>10</v>
      </c>
      <c r="E4" s="10"/>
      <c r="F4" s="10"/>
      <c r="G4" s="10"/>
      <c r="H4" s="10"/>
      <c r="I4" s="10"/>
      <c r="J4" s="10"/>
      <c r="K4" s="10"/>
    </row>
    <row r="5" spans="1:13" ht="21" customHeight="1">
      <c r="A5" s="91" t="s">
        <v>11</v>
      </c>
      <c r="B5" s="93" t="s">
        <v>12</v>
      </c>
      <c r="C5" s="93" t="s">
        <v>8</v>
      </c>
      <c r="D5" s="95" t="s">
        <v>13</v>
      </c>
      <c r="E5" s="96" t="s">
        <v>19</v>
      </c>
      <c r="F5" s="97"/>
      <c r="G5" s="102" t="s">
        <v>27</v>
      </c>
      <c r="H5" s="102"/>
      <c r="I5" s="102"/>
      <c r="J5" s="102"/>
      <c r="K5" s="102"/>
      <c r="L5" s="102"/>
      <c r="M5" s="102"/>
    </row>
    <row r="6" spans="1:18" ht="172.5" customHeight="1">
      <c r="A6" s="91"/>
      <c r="B6" s="93"/>
      <c r="C6" s="93"/>
      <c r="D6" s="95"/>
      <c r="E6" s="13" t="s">
        <v>20</v>
      </c>
      <c r="F6" s="14" t="s">
        <v>7</v>
      </c>
      <c r="G6" s="32" t="s">
        <v>28</v>
      </c>
      <c r="H6" s="11" t="s">
        <v>18</v>
      </c>
      <c r="I6" s="11" t="s">
        <v>21</v>
      </c>
      <c r="J6" s="11" t="s">
        <v>29</v>
      </c>
      <c r="K6" s="11" t="s">
        <v>22</v>
      </c>
      <c r="L6" s="60" t="s">
        <v>23</v>
      </c>
      <c r="M6" s="80" t="s">
        <v>24</v>
      </c>
      <c r="N6" s="1">
        <v>3</v>
      </c>
      <c r="O6" s="1">
        <v>0</v>
      </c>
      <c r="P6" s="1" t="s">
        <v>5</v>
      </c>
      <c r="Q6" s="1" t="s">
        <v>4</v>
      </c>
      <c r="R6" s="1" t="s">
        <v>3</v>
      </c>
    </row>
    <row r="7" spans="1:22" ht="72.75" customHeight="1">
      <c r="A7" s="91"/>
      <c r="B7" s="93"/>
      <c r="C7" s="93"/>
      <c r="D7" s="95"/>
      <c r="E7" s="33" t="s">
        <v>64</v>
      </c>
      <c r="F7" s="34" t="s">
        <v>65</v>
      </c>
      <c r="G7" s="35" t="s">
        <v>61</v>
      </c>
      <c r="H7" s="36" t="s">
        <v>26</v>
      </c>
      <c r="I7" s="36" t="s">
        <v>2</v>
      </c>
      <c r="J7" s="36" t="s">
        <v>14</v>
      </c>
      <c r="K7" s="36" t="s">
        <v>62</v>
      </c>
      <c r="L7" s="36" t="s">
        <v>25</v>
      </c>
      <c r="M7" s="36" t="s">
        <v>30</v>
      </c>
      <c r="N7" s="1">
        <v>6</v>
      </c>
      <c r="U7" s="46"/>
      <c r="V7" s="46"/>
    </row>
    <row r="8" spans="1:22" ht="21" customHeight="1">
      <c r="A8" s="91"/>
      <c r="B8" s="93"/>
      <c r="C8" s="98" t="s">
        <v>15</v>
      </c>
      <c r="D8" s="99"/>
      <c r="E8" s="37">
        <v>140</v>
      </c>
      <c r="F8" s="38">
        <v>60</v>
      </c>
      <c r="G8" s="39">
        <v>28</v>
      </c>
      <c r="H8" s="5">
        <v>32</v>
      </c>
      <c r="I8" s="5">
        <v>36</v>
      </c>
      <c r="J8" s="5">
        <v>60</v>
      </c>
      <c r="K8" s="5">
        <v>40</v>
      </c>
      <c r="L8" s="15">
        <v>100</v>
      </c>
      <c r="M8" s="15">
        <v>80</v>
      </c>
      <c r="U8" s="46"/>
      <c r="V8" s="46"/>
    </row>
    <row r="9" spans="1:22" ht="18" customHeight="1">
      <c r="A9" s="91"/>
      <c r="B9" s="93"/>
      <c r="C9" s="98" t="s">
        <v>16</v>
      </c>
      <c r="D9" s="99"/>
      <c r="E9" s="40">
        <v>54</v>
      </c>
      <c r="F9" s="41">
        <v>30</v>
      </c>
      <c r="G9" s="42">
        <v>8</v>
      </c>
      <c r="H9" s="20">
        <v>28</v>
      </c>
      <c r="I9" s="20">
        <v>12</v>
      </c>
      <c r="J9" s="20">
        <v>30</v>
      </c>
      <c r="K9" s="20">
        <v>20</v>
      </c>
      <c r="L9" s="21">
        <v>50</v>
      </c>
      <c r="M9" s="21">
        <v>37</v>
      </c>
      <c r="U9" s="46"/>
      <c r="V9" s="46"/>
    </row>
    <row r="10" spans="1:22" ht="18.75" customHeight="1" thickBot="1">
      <c r="A10" s="92"/>
      <c r="B10" s="94"/>
      <c r="C10" s="100" t="s">
        <v>17</v>
      </c>
      <c r="D10" s="101"/>
      <c r="E10" s="43">
        <f>SUM(E8:E9)</f>
        <v>194</v>
      </c>
      <c r="F10" s="44">
        <f>SUM(F8:F9)</f>
        <v>90</v>
      </c>
      <c r="G10" s="45">
        <f>SUM(G8:G9)</f>
        <v>36</v>
      </c>
      <c r="H10" s="22">
        <f aca="true" t="shared" si="0" ref="H10:M10">SUM(H8:H9)</f>
        <v>60</v>
      </c>
      <c r="I10" s="22">
        <f t="shared" si="0"/>
        <v>48</v>
      </c>
      <c r="J10" s="22">
        <f t="shared" si="0"/>
        <v>90</v>
      </c>
      <c r="K10" s="22">
        <f t="shared" si="0"/>
        <v>60</v>
      </c>
      <c r="L10" s="22">
        <f t="shared" si="0"/>
        <v>150</v>
      </c>
      <c r="M10" s="22">
        <f t="shared" si="0"/>
        <v>117</v>
      </c>
      <c r="U10" s="46"/>
      <c r="V10" s="46"/>
    </row>
    <row r="11" spans="1:19" ht="21" customHeight="1">
      <c r="A11" s="16">
        <v>1</v>
      </c>
      <c r="B11" s="81" t="s">
        <v>31</v>
      </c>
      <c r="C11" s="83">
        <f>AVERAGE(E11:M11)</f>
        <v>4.555555555555555</v>
      </c>
      <c r="D11" s="17" t="s">
        <v>67</v>
      </c>
      <c r="E11" s="27">
        <v>4</v>
      </c>
      <c r="F11" s="82">
        <v>4</v>
      </c>
      <c r="G11" s="4">
        <v>5</v>
      </c>
      <c r="H11" s="4">
        <v>5</v>
      </c>
      <c r="I11" s="4">
        <v>5</v>
      </c>
      <c r="J11" s="4">
        <v>4</v>
      </c>
      <c r="K11" s="4">
        <v>5</v>
      </c>
      <c r="L11" s="4">
        <v>4</v>
      </c>
      <c r="M11" s="4">
        <v>5</v>
      </c>
      <c r="N11" s="1">
        <f>IF(COUNTIF(E11:L11,"=2")&gt;0,1,0)</f>
        <v>0</v>
      </c>
      <c r="O11" s="1">
        <f>IF(N11=1,0,(IF(COUNTIF(E11:M11,"=3")&gt;0,1,0)))</f>
        <v>0</v>
      </c>
      <c r="P11" s="1">
        <f>IF(COUNTIF(E11:M11,"=0")&gt;0,1,0)</f>
        <v>0</v>
      </c>
      <c r="Q11" s="1">
        <f>IF(OR(N11=1,P11=1),1,0)</f>
        <v>0</v>
      </c>
      <c r="R11" s="1">
        <f>IF(COUNTIF(E11:M11,"=*")=11,0,IF(COUNTIF(E11:M11,"&gt;=0")-COUNTIF(E11:M11,"&gt;3")=0,1,0))</f>
        <v>1</v>
      </c>
      <c r="S11" s="1">
        <f>IF(COUNTIF(E11:M11,"=*")=11,0,IF(COUNTIF(E11:M11,"&gt;=0")-COUNTIF(E11:M11,"&gt;2")=0,1,0))</f>
        <v>1</v>
      </c>
    </row>
    <row r="12" spans="1:19" ht="25.5" customHeight="1">
      <c r="A12" s="18">
        <v>2</v>
      </c>
      <c r="B12" s="81" t="s">
        <v>32</v>
      </c>
      <c r="C12" s="83">
        <f aca="true" t="shared" si="1" ref="C12:C37">AVERAGE(E12:M12)</f>
        <v>4.888888888888889</v>
      </c>
      <c r="D12" s="17" t="s">
        <v>66</v>
      </c>
      <c r="E12" s="27">
        <v>5</v>
      </c>
      <c r="F12" s="82">
        <v>5</v>
      </c>
      <c r="G12" s="4">
        <v>5</v>
      </c>
      <c r="H12" s="4">
        <v>5</v>
      </c>
      <c r="I12" s="4">
        <v>5</v>
      </c>
      <c r="J12" s="4">
        <v>5</v>
      </c>
      <c r="K12" s="4">
        <v>5</v>
      </c>
      <c r="L12" s="3">
        <v>4</v>
      </c>
      <c r="M12" s="4">
        <v>5</v>
      </c>
      <c r="N12" s="1">
        <f aca="true" t="shared" si="2" ref="N12:N37">IF(COUNTIF(E12:L12,"=2")&gt;0,1,0)</f>
        <v>0</v>
      </c>
      <c r="O12" s="1">
        <f aca="true" t="shared" si="3" ref="O12:O37">IF(N12=1,0,(IF(COUNTIF(E12:M12,"=3")&gt;0,1,0)))</f>
        <v>0</v>
      </c>
      <c r="P12" s="1">
        <f aca="true" t="shared" si="4" ref="P12:P37">IF(COUNTIF(E12:M12,"=0")&gt;0,1,0)</f>
        <v>0</v>
      </c>
      <c r="Q12" s="1">
        <f aca="true" t="shared" si="5" ref="Q12:Q37">IF(OR(N12=1,P12=1),1,0)</f>
        <v>0</v>
      </c>
      <c r="R12" s="1">
        <f aca="true" t="shared" si="6" ref="R12:R37">IF(COUNTIF(E12:M12,"=*")=11,0,IF(COUNTIF(E12:M12,"&gt;=0")-COUNTIF(E12:M12,"&gt;3")=0,1,0))</f>
        <v>1</v>
      </c>
      <c r="S12" s="1">
        <f aca="true" t="shared" si="7" ref="S12:S37">IF(COUNTIF(E12:M12,"=*")=11,0,IF(COUNTIF(E12:M12,"&gt;=0")-COUNTIF(E12:M12,"&gt;2")=0,1,0))</f>
        <v>1</v>
      </c>
    </row>
    <row r="13" spans="1:19" ht="21" customHeight="1">
      <c r="A13" s="18">
        <v>3</v>
      </c>
      <c r="B13" s="69" t="s">
        <v>33</v>
      </c>
      <c r="C13" s="68">
        <f t="shared" si="1"/>
        <v>3.888888888888889</v>
      </c>
      <c r="D13" s="19" t="s">
        <v>67</v>
      </c>
      <c r="E13" s="27">
        <v>3</v>
      </c>
      <c r="F13" s="82">
        <v>3</v>
      </c>
      <c r="G13" s="4">
        <v>4</v>
      </c>
      <c r="H13" s="4">
        <v>5</v>
      </c>
      <c r="I13" s="4">
        <v>4</v>
      </c>
      <c r="J13" s="4">
        <v>4</v>
      </c>
      <c r="K13" s="4">
        <v>4</v>
      </c>
      <c r="L13" s="3">
        <v>3</v>
      </c>
      <c r="M13" s="4">
        <v>5</v>
      </c>
      <c r="N13" s="1">
        <f t="shared" si="2"/>
        <v>0</v>
      </c>
      <c r="O13" s="1">
        <f t="shared" si="3"/>
        <v>1</v>
      </c>
      <c r="P13" s="1">
        <f t="shared" si="4"/>
        <v>0</v>
      </c>
      <c r="Q13" s="1">
        <f t="shared" si="5"/>
        <v>0</v>
      </c>
      <c r="R13" s="1">
        <f t="shared" si="6"/>
        <v>0</v>
      </c>
      <c r="S13" s="1">
        <f t="shared" si="7"/>
        <v>1</v>
      </c>
    </row>
    <row r="14" spans="1:19" ht="21" customHeight="1">
      <c r="A14" s="16">
        <v>4</v>
      </c>
      <c r="B14" s="81" t="s">
        <v>34</v>
      </c>
      <c r="C14" s="83">
        <f t="shared" si="1"/>
        <v>4.333333333333333</v>
      </c>
      <c r="D14" s="19" t="s">
        <v>67</v>
      </c>
      <c r="E14" s="27">
        <v>4</v>
      </c>
      <c r="F14" s="82">
        <v>4</v>
      </c>
      <c r="G14" s="4">
        <v>4</v>
      </c>
      <c r="H14" s="4">
        <v>4</v>
      </c>
      <c r="I14" s="4">
        <v>5</v>
      </c>
      <c r="J14" s="4">
        <v>4</v>
      </c>
      <c r="K14" s="4">
        <v>5</v>
      </c>
      <c r="L14" s="3">
        <v>4</v>
      </c>
      <c r="M14" s="4">
        <v>5</v>
      </c>
      <c r="N14" s="1">
        <f t="shared" si="2"/>
        <v>0</v>
      </c>
      <c r="O14" s="1">
        <f t="shared" si="3"/>
        <v>0</v>
      </c>
      <c r="P14" s="1">
        <f t="shared" si="4"/>
        <v>0</v>
      </c>
      <c r="Q14" s="1">
        <f t="shared" si="5"/>
        <v>0</v>
      </c>
      <c r="R14" s="1">
        <f t="shared" si="6"/>
        <v>1</v>
      </c>
      <c r="S14" s="1">
        <f t="shared" si="7"/>
        <v>1</v>
      </c>
    </row>
    <row r="15" spans="1:19" ht="21" customHeight="1">
      <c r="A15" s="16">
        <v>5</v>
      </c>
      <c r="B15" s="81" t="s">
        <v>35</v>
      </c>
      <c r="C15" s="83">
        <f>AVERAGE(E15:M15)</f>
        <v>4.888888888888889</v>
      </c>
      <c r="D15" s="17" t="s">
        <v>66</v>
      </c>
      <c r="E15" s="27">
        <v>5</v>
      </c>
      <c r="F15" s="82">
        <v>5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3">
        <v>4</v>
      </c>
      <c r="M15" s="4">
        <v>5</v>
      </c>
      <c r="N15" s="1">
        <f t="shared" si="2"/>
        <v>0</v>
      </c>
      <c r="O15" s="1">
        <f t="shared" si="3"/>
        <v>0</v>
      </c>
      <c r="P15" s="1">
        <f t="shared" si="4"/>
        <v>0</v>
      </c>
      <c r="Q15" s="1">
        <f t="shared" si="5"/>
        <v>0</v>
      </c>
      <c r="R15" s="1">
        <f t="shared" si="6"/>
        <v>1</v>
      </c>
      <c r="S15" s="1">
        <f t="shared" si="7"/>
        <v>1</v>
      </c>
    </row>
    <row r="16" spans="1:19" ht="21" customHeight="1">
      <c r="A16" s="18">
        <v>6</v>
      </c>
      <c r="B16" s="81" t="s">
        <v>36</v>
      </c>
      <c r="C16" s="83">
        <f t="shared" si="1"/>
        <v>4.444444444444445</v>
      </c>
      <c r="D16" s="64" t="s">
        <v>63</v>
      </c>
      <c r="E16" s="27">
        <v>4</v>
      </c>
      <c r="F16" s="82">
        <v>4</v>
      </c>
      <c r="G16" s="4">
        <v>4</v>
      </c>
      <c r="H16" s="4">
        <v>5</v>
      </c>
      <c r="I16" s="4">
        <v>5</v>
      </c>
      <c r="J16" s="4">
        <v>4</v>
      </c>
      <c r="K16" s="4">
        <v>5</v>
      </c>
      <c r="L16" s="3">
        <v>4</v>
      </c>
      <c r="M16" s="4">
        <v>5</v>
      </c>
      <c r="N16" s="1">
        <f t="shared" si="2"/>
        <v>0</v>
      </c>
      <c r="O16" s="1">
        <f t="shared" si="3"/>
        <v>0</v>
      </c>
      <c r="P16" s="1">
        <f t="shared" si="4"/>
        <v>0</v>
      </c>
      <c r="Q16" s="1">
        <f t="shared" si="5"/>
        <v>0</v>
      </c>
      <c r="R16" s="1">
        <f t="shared" si="6"/>
        <v>1</v>
      </c>
      <c r="S16" s="1">
        <f t="shared" si="7"/>
        <v>1</v>
      </c>
    </row>
    <row r="17" spans="1:19" ht="21" customHeight="1">
      <c r="A17" s="18">
        <v>7</v>
      </c>
      <c r="B17" s="89" t="s">
        <v>37</v>
      </c>
      <c r="C17" s="68">
        <f t="shared" si="1"/>
        <v>3.3333333333333335</v>
      </c>
      <c r="D17" s="64" t="s">
        <v>67</v>
      </c>
      <c r="E17" s="27">
        <v>3</v>
      </c>
      <c r="F17" s="82">
        <v>3</v>
      </c>
      <c r="G17" s="4">
        <v>3</v>
      </c>
      <c r="H17" s="4">
        <v>4</v>
      </c>
      <c r="I17" s="4">
        <v>4</v>
      </c>
      <c r="J17" s="4">
        <v>3</v>
      </c>
      <c r="K17" s="4">
        <v>3</v>
      </c>
      <c r="L17" s="3">
        <v>3</v>
      </c>
      <c r="M17" s="4">
        <v>4</v>
      </c>
      <c r="N17" s="1">
        <f t="shared" si="2"/>
        <v>0</v>
      </c>
      <c r="O17" s="1">
        <f t="shared" si="3"/>
        <v>1</v>
      </c>
      <c r="P17" s="1">
        <f t="shared" si="4"/>
        <v>0</v>
      </c>
      <c r="Q17" s="1">
        <f t="shared" si="5"/>
        <v>0</v>
      </c>
      <c r="R17" s="1">
        <f t="shared" si="6"/>
        <v>0</v>
      </c>
      <c r="S17" s="1">
        <f t="shared" si="7"/>
        <v>1</v>
      </c>
    </row>
    <row r="18" spans="1:19" ht="20.25" customHeight="1">
      <c r="A18" s="16">
        <v>8</v>
      </c>
      <c r="B18" s="81" t="s">
        <v>38</v>
      </c>
      <c r="C18" s="83">
        <f t="shared" si="1"/>
        <v>4.777777777777778</v>
      </c>
      <c r="D18" s="64" t="s">
        <v>67</v>
      </c>
      <c r="E18" s="27">
        <v>5</v>
      </c>
      <c r="F18" s="82">
        <v>5</v>
      </c>
      <c r="G18" s="4">
        <v>5</v>
      </c>
      <c r="H18" s="4">
        <v>5</v>
      </c>
      <c r="I18" s="4">
        <v>5</v>
      </c>
      <c r="J18" s="4">
        <v>4</v>
      </c>
      <c r="K18" s="4">
        <v>5</v>
      </c>
      <c r="L18" s="3">
        <v>4</v>
      </c>
      <c r="M18" s="4">
        <v>5</v>
      </c>
      <c r="N18" s="1">
        <f t="shared" si="2"/>
        <v>0</v>
      </c>
      <c r="O18" s="1">
        <f t="shared" si="3"/>
        <v>0</v>
      </c>
      <c r="P18" s="1">
        <f t="shared" si="4"/>
        <v>0</v>
      </c>
      <c r="Q18" s="1">
        <f t="shared" si="5"/>
        <v>0</v>
      </c>
      <c r="R18" s="1">
        <f t="shared" si="6"/>
        <v>1</v>
      </c>
      <c r="S18" s="1">
        <f t="shared" si="7"/>
        <v>1</v>
      </c>
    </row>
    <row r="19" spans="1:19" ht="21" customHeight="1">
      <c r="A19" s="16">
        <v>9</v>
      </c>
      <c r="B19" s="81" t="s">
        <v>39</v>
      </c>
      <c r="C19" s="83">
        <f t="shared" si="1"/>
        <v>4.555555555555555</v>
      </c>
      <c r="D19" s="17" t="s">
        <v>66</v>
      </c>
      <c r="E19" s="27">
        <v>4</v>
      </c>
      <c r="F19" s="82">
        <v>5</v>
      </c>
      <c r="G19" s="4">
        <v>4</v>
      </c>
      <c r="H19" s="4">
        <v>5</v>
      </c>
      <c r="I19" s="4">
        <v>5</v>
      </c>
      <c r="J19" s="4">
        <v>4</v>
      </c>
      <c r="K19" s="4">
        <v>5</v>
      </c>
      <c r="L19" s="3">
        <v>4</v>
      </c>
      <c r="M19" s="4">
        <v>5</v>
      </c>
      <c r="N19" s="1">
        <f t="shared" si="2"/>
        <v>0</v>
      </c>
      <c r="O19" s="1">
        <f t="shared" si="3"/>
        <v>0</v>
      </c>
      <c r="P19" s="1">
        <f t="shared" si="4"/>
        <v>0</v>
      </c>
      <c r="Q19" s="1">
        <f t="shared" si="5"/>
        <v>0</v>
      </c>
      <c r="R19" s="1">
        <f t="shared" si="6"/>
        <v>1</v>
      </c>
      <c r="S19" s="1">
        <f t="shared" si="7"/>
        <v>1</v>
      </c>
    </row>
    <row r="20" spans="1:19" ht="23.25" customHeight="1">
      <c r="A20" s="18">
        <v>10</v>
      </c>
      <c r="B20" s="81" t="s">
        <v>40</v>
      </c>
      <c r="C20" s="83">
        <f t="shared" si="1"/>
        <v>4.444444444444445</v>
      </c>
      <c r="D20" s="19" t="s">
        <v>67</v>
      </c>
      <c r="E20" s="27">
        <v>4</v>
      </c>
      <c r="F20" s="82">
        <v>4</v>
      </c>
      <c r="G20" s="4">
        <v>4</v>
      </c>
      <c r="H20" s="4">
        <v>5</v>
      </c>
      <c r="I20" s="4">
        <v>5</v>
      </c>
      <c r="J20" s="4">
        <v>4</v>
      </c>
      <c r="K20" s="4">
        <v>5</v>
      </c>
      <c r="L20" s="3">
        <v>4</v>
      </c>
      <c r="M20" s="4">
        <v>5</v>
      </c>
      <c r="N20" s="1">
        <f t="shared" si="2"/>
        <v>0</v>
      </c>
      <c r="O20" s="1">
        <f t="shared" si="3"/>
        <v>0</v>
      </c>
      <c r="P20" s="1">
        <f t="shared" si="4"/>
        <v>0</v>
      </c>
      <c r="Q20" s="1">
        <f t="shared" si="5"/>
        <v>0</v>
      </c>
      <c r="R20" s="1">
        <f t="shared" si="6"/>
        <v>1</v>
      </c>
      <c r="S20" s="1">
        <f t="shared" si="7"/>
        <v>1</v>
      </c>
    </row>
    <row r="21" spans="1:19" ht="21" customHeight="1">
      <c r="A21" s="18">
        <v>11</v>
      </c>
      <c r="B21" s="81" t="s">
        <v>41</v>
      </c>
      <c r="C21" s="83">
        <f t="shared" si="1"/>
        <v>4.666666666666667</v>
      </c>
      <c r="D21" s="19" t="s">
        <v>67</v>
      </c>
      <c r="E21" s="27">
        <v>5</v>
      </c>
      <c r="F21" s="82">
        <v>4</v>
      </c>
      <c r="G21" s="4">
        <v>5</v>
      </c>
      <c r="H21" s="4">
        <v>5</v>
      </c>
      <c r="I21" s="4">
        <v>5</v>
      </c>
      <c r="J21" s="4">
        <v>4</v>
      </c>
      <c r="K21" s="4">
        <v>5</v>
      </c>
      <c r="L21" s="3">
        <v>4</v>
      </c>
      <c r="M21" s="4">
        <v>5</v>
      </c>
      <c r="N21" s="1">
        <f t="shared" si="2"/>
        <v>0</v>
      </c>
      <c r="O21" s="1">
        <f t="shared" si="3"/>
        <v>0</v>
      </c>
      <c r="P21" s="1">
        <f t="shared" si="4"/>
        <v>0</v>
      </c>
      <c r="Q21" s="1">
        <f t="shared" si="5"/>
        <v>0</v>
      </c>
      <c r="R21" s="1">
        <f t="shared" si="6"/>
        <v>1</v>
      </c>
      <c r="S21" s="1">
        <f t="shared" si="7"/>
        <v>1</v>
      </c>
    </row>
    <row r="22" spans="1:19" ht="21.75" customHeight="1">
      <c r="A22" s="16">
        <v>12</v>
      </c>
      <c r="B22" s="81" t="s">
        <v>42</v>
      </c>
      <c r="C22" s="83">
        <f t="shared" si="1"/>
        <v>4.222222222222222</v>
      </c>
      <c r="D22" s="19" t="s">
        <v>67</v>
      </c>
      <c r="E22" s="27">
        <v>4</v>
      </c>
      <c r="F22" s="82">
        <v>4</v>
      </c>
      <c r="G22" s="4">
        <v>4</v>
      </c>
      <c r="H22" s="4">
        <v>4</v>
      </c>
      <c r="I22" s="4">
        <v>5</v>
      </c>
      <c r="J22" s="4">
        <v>4</v>
      </c>
      <c r="K22" s="4">
        <v>5</v>
      </c>
      <c r="L22" s="3">
        <v>4</v>
      </c>
      <c r="M22" s="4">
        <v>4</v>
      </c>
      <c r="N22" s="1">
        <f t="shared" si="2"/>
        <v>0</v>
      </c>
      <c r="O22" s="1">
        <f t="shared" si="3"/>
        <v>0</v>
      </c>
      <c r="P22" s="1">
        <f t="shared" si="4"/>
        <v>0</v>
      </c>
      <c r="Q22" s="1">
        <f t="shared" si="5"/>
        <v>0</v>
      </c>
      <c r="R22" s="1">
        <f t="shared" si="6"/>
        <v>1</v>
      </c>
      <c r="S22" s="1">
        <f t="shared" si="7"/>
        <v>1</v>
      </c>
    </row>
    <row r="23" spans="1:19" ht="19.5" customHeight="1">
      <c r="A23" s="16">
        <v>13</v>
      </c>
      <c r="B23" s="81" t="s">
        <v>43</v>
      </c>
      <c r="C23" s="83">
        <f t="shared" si="1"/>
        <v>4.888888888888889</v>
      </c>
      <c r="D23" s="19" t="s">
        <v>66</v>
      </c>
      <c r="E23" s="27">
        <v>5</v>
      </c>
      <c r="F23" s="82">
        <v>5</v>
      </c>
      <c r="G23" s="4">
        <v>5</v>
      </c>
      <c r="H23" s="4">
        <v>5</v>
      </c>
      <c r="I23" s="4">
        <v>5</v>
      </c>
      <c r="J23" s="4">
        <v>5</v>
      </c>
      <c r="K23" s="4">
        <v>5</v>
      </c>
      <c r="L23" s="3">
        <v>4</v>
      </c>
      <c r="M23" s="4">
        <v>5</v>
      </c>
      <c r="N23" s="1">
        <f t="shared" si="2"/>
        <v>0</v>
      </c>
      <c r="O23" s="1">
        <f t="shared" si="3"/>
        <v>0</v>
      </c>
      <c r="P23" s="1">
        <f t="shared" si="4"/>
        <v>0</v>
      </c>
      <c r="Q23" s="1">
        <f t="shared" si="5"/>
        <v>0</v>
      </c>
      <c r="R23" s="1">
        <f t="shared" si="6"/>
        <v>1</v>
      </c>
      <c r="S23" s="1">
        <f t="shared" si="7"/>
        <v>1</v>
      </c>
    </row>
    <row r="24" spans="1:19" ht="21.75" customHeight="1">
      <c r="A24" s="18">
        <v>14</v>
      </c>
      <c r="B24" s="87" t="s">
        <v>44</v>
      </c>
      <c r="C24" s="83">
        <f t="shared" si="1"/>
        <v>4.777777777777778</v>
      </c>
      <c r="D24" s="19" t="s">
        <v>67</v>
      </c>
      <c r="E24" s="27">
        <v>5</v>
      </c>
      <c r="F24" s="82">
        <v>5</v>
      </c>
      <c r="G24" s="4">
        <v>5</v>
      </c>
      <c r="H24" s="4">
        <v>5</v>
      </c>
      <c r="I24" s="4">
        <v>5</v>
      </c>
      <c r="J24" s="4">
        <v>4</v>
      </c>
      <c r="K24" s="4">
        <v>5</v>
      </c>
      <c r="L24" s="3">
        <v>4</v>
      </c>
      <c r="M24" s="4">
        <v>5</v>
      </c>
      <c r="N24" s="1">
        <f t="shared" si="2"/>
        <v>0</v>
      </c>
      <c r="O24" s="1">
        <f t="shared" si="3"/>
        <v>0</v>
      </c>
      <c r="P24" s="1">
        <f t="shared" si="4"/>
        <v>0</v>
      </c>
      <c r="Q24" s="1">
        <f t="shared" si="5"/>
        <v>0</v>
      </c>
      <c r="R24" s="1">
        <f t="shared" si="6"/>
        <v>1</v>
      </c>
      <c r="S24" s="1">
        <f t="shared" si="7"/>
        <v>1</v>
      </c>
    </row>
    <row r="25" spans="1:19" ht="21" customHeight="1">
      <c r="A25" s="18">
        <v>15</v>
      </c>
      <c r="B25" s="87" t="s">
        <v>45</v>
      </c>
      <c r="C25" s="83">
        <f t="shared" si="1"/>
        <v>4.111111111111111</v>
      </c>
      <c r="D25" s="19" t="s">
        <v>66</v>
      </c>
      <c r="E25" s="27">
        <v>4</v>
      </c>
      <c r="F25" s="82">
        <v>4</v>
      </c>
      <c r="G25" s="4">
        <v>4</v>
      </c>
      <c r="H25" s="4">
        <v>4</v>
      </c>
      <c r="I25" s="4">
        <v>5</v>
      </c>
      <c r="J25" s="4">
        <v>4</v>
      </c>
      <c r="K25" s="4">
        <v>4</v>
      </c>
      <c r="L25" s="3">
        <v>4</v>
      </c>
      <c r="M25" s="4">
        <v>4</v>
      </c>
      <c r="N25" s="1">
        <f t="shared" si="2"/>
        <v>0</v>
      </c>
      <c r="O25" s="1">
        <f t="shared" si="3"/>
        <v>0</v>
      </c>
      <c r="P25" s="1">
        <f t="shared" si="4"/>
        <v>0</v>
      </c>
      <c r="Q25" s="1">
        <f t="shared" si="5"/>
        <v>0</v>
      </c>
      <c r="R25" s="1">
        <f t="shared" si="6"/>
        <v>1</v>
      </c>
      <c r="S25" s="1">
        <f t="shared" si="7"/>
        <v>1</v>
      </c>
    </row>
    <row r="26" spans="1:19" ht="21" customHeight="1">
      <c r="A26" s="16">
        <v>16</v>
      </c>
      <c r="B26" s="81" t="s">
        <v>46</v>
      </c>
      <c r="C26" s="83">
        <f t="shared" si="1"/>
        <v>4.666666666666667</v>
      </c>
      <c r="D26" s="19" t="s">
        <v>66</v>
      </c>
      <c r="E26" s="27">
        <v>5</v>
      </c>
      <c r="F26" s="82">
        <v>5</v>
      </c>
      <c r="G26" s="4">
        <v>4</v>
      </c>
      <c r="H26" s="4">
        <v>5</v>
      </c>
      <c r="I26" s="4">
        <v>5</v>
      </c>
      <c r="J26" s="4">
        <v>4</v>
      </c>
      <c r="K26" s="4">
        <v>5</v>
      </c>
      <c r="L26" s="3">
        <v>4</v>
      </c>
      <c r="M26" s="4">
        <v>5</v>
      </c>
      <c r="N26" s="1">
        <f t="shared" si="2"/>
        <v>0</v>
      </c>
      <c r="O26" s="1">
        <f t="shared" si="3"/>
        <v>0</v>
      </c>
      <c r="P26" s="1">
        <f t="shared" si="4"/>
        <v>0</v>
      </c>
      <c r="Q26" s="1">
        <f t="shared" si="5"/>
        <v>0</v>
      </c>
      <c r="R26" s="1">
        <f t="shared" si="6"/>
        <v>1</v>
      </c>
      <c r="S26" s="1">
        <f t="shared" si="7"/>
        <v>1</v>
      </c>
    </row>
    <row r="27" spans="1:19" ht="21" customHeight="1">
      <c r="A27" s="16">
        <v>17</v>
      </c>
      <c r="B27" s="81" t="s">
        <v>47</v>
      </c>
      <c r="C27" s="83">
        <f>AVERAGE(E27:M27)</f>
        <v>4.777777777777778</v>
      </c>
      <c r="D27" s="17" t="s">
        <v>67</v>
      </c>
      <c r="E27" s="27">
        <v>5</v>
      </c>
      <c r="F27" s="82">
        <v>5</v>
      </c>
      <c r="G27" s="4">
        <v>5</v>
      </c>
      <c r="H27" s="4">
        <v>5</v>
      </c>
      <c r="I27" s="4">
        <v>5</v>
      </c>
      <c r="J27" s="4">
        <v>4</v>
      </c>
      <c r="K27" s="4">
        <v>5</v>
      </c>
      <c r="L27" s="3">
        <v>4</v>
      </c>
      <c r="M27" s="4">
        <v>5</v>
      </c>
      <c r="N27" s="1">
        <f t="shared" si="2"/>
        <v>0</v>
      </c>
      <c r="O27" s="1">
        <f t="shared" si="3"/>
        <v>0</v>
      </c>
      <c r="P27" s="1">
        <f t="shared" si="4"/>
        <v>0</v>
      </c>
      <c r="Q27" s="1">
        <f t="shared" si="5"/>
        <v>0</v>
      </c>
      <c r="R27" s="1">
        <f t="shared" si="6"/>
        <v>1</v>
      </c>
      <c r="S27" s="1">
        <f t="shared" si="7"/>
        <v>1</v>
      </c>
    </row>
    <row r="28" spans="1:19" ht="21" customHeight="1">
      <c r="A28" s="18">
        <v>18</v>
      </c>
      <c r="B28" s="81" t="s">
        <v>48</v>
      </c>
      <c r="C28" s="83">
        <f t="shared" si="1"/>
        <v>4.444444444444445</v>
      </c>
      <c r="D28" s="17" t="s">
        <v>67</v>
      </c>
      <c r="E28" s="27">
        <v>4</v>
      </c>
      <c r="F28" s="82">
        <v>4</v>
      </c>
      <c r="G28" s="4">
        <v>4</v>
      </c>
      <c r="H28" s="4">
        <v>5</v>
      </c>
      <c r="I28" s="4">
        <v>5</v>
      </c>
      <c r="J28" s="4">
        <v>4</v>
      </c>
      <c r="K28" s="4">
        <v>5</v>
      </c>
      <c r="L28" s="3">
        <v>4</v>
      </c>
      <c r="M28" s="4">
        <v>5</v>
      </c>
      <c r="N28" s="1">
        <f t="shared" si="2"/>
        <v>0</v>
      </c>
      <c r="O28" s="1">
        <f t="shared" si="3"/>
        <v>0</v>
      </c>
      <c r="P28" s="1">
        <f t="shared" si="4"/>
        <v>0</v>
      </c>
      <c r="Q28" s="1">
        <f t="shared" si="5"/>
        <v>0</v>
      </c>
      <c r="R28" s="1">
        <f t="shared" si="6"/>
        <v>1</v>
      </c>
      <c r="S28" s="1">
        <f t="shared" si="7"/>
        <v>1</v>
      </c>
    </row>
    <row r="29" spans="1:19" ht="21" customHeight="1">
      <c r="A29" s="18">
        <v>19</v>
      </c>
      <c r="B29" s="81" t="s">
        <v>68</v>
      </c>
      <c r="C29" s="83">
        <f t="shared" si="1"/>
        <v>4.111111111111111</v>
      </c>
      <c r="D29" s="17" t="s">
        <v>67</v>
      </c>
      <c r="E29" s="27">
        <v>4</v>
      </c>
      <c r="F29" s="82">
        <v>4</v>
      </c>
      <c r="G29" s="4">
        <v>4</v>
      </c>
      <c r="H29" s="4">
        <v>4</v>
      </c>
      <c r="I29" s="4">
        <v>4</v>
      </c>
      <c r="J29" s="4">
        <v>4</v>
      </c>
      <c r="K29" s="4">
        <v>5</v>
      </c>
      <c r="L29" s="3">
        <v>4</v>
      </c>
      <c r="M29" s="4">
        <v>4</v>
      </c>
      <c r="N29" s="1">
        <f t="shared" si="2"/>
        <v>0</v>
      </c>
      <c r="O29" s="1">
        <f t="shared" si="3"/>
        <v>0</v>
      </c>
      <c r="P29" s="1">
        <f t="shared" si="4"/>
        <v>0</v>
      </c>
      <c r="Q29" s="1">
        <f t="shared" si="5"/>
        <v>0</v>
      </c>
      <c r="R29" s="1">
        <f t="shared" si="6"/>
        <v>1</v>
      </c>
      <c r="S29" s="1">
        <f t="shared" si="7"/>
        <v>1</v>
      </c>
    </row>
    <row r="30" spans="1:19" ht="21" customHeight="1">
      <c r="A30" s="16">
        <v>20</v>
      </c>
      <c r="B30" s="81" t="s">
        <v>49</v>
      </c>
      <c r="C30" s="83">
        <f t="shared" si="1"/>
        <v>4.777777777777778</v>
      </c>
      <c r="D30" s="17" t="s">
        <v>66</v>
      </c>
      <c r="E30" s="27">
        <v>5</v>
      </c>
      <c r="F30" s="82">
        <v>5</v>
      </c>
      <c r="G30" s="4">
        <v>4</v>
      </c>
      <c r="H30" s="4">
        <v>5</v>
      </c>
      <c r="I30" s="4">
        <v>5</v>
      </c>
      <c r="J30" s="4">
        <v>5</v>
      </c>
      <c r="K30" s="4">
        <v>5</v>
      </c>
      <c r="L30" s="3">
        <v>4</v>
      </c>
      <c r="M30" s="4">
        <v>5</v>
      </c>
      <c r="N30" s="1">
        <f t="shared" si="2"/>
        <v>0</v>
      </c>
      <c r="O30" s="1">
        <f t="shared" si="3"/>
        <v>0</v>
      </c>
      <c r="P30" s="1">
        <f t="shared" si="4"/>
        <v>0</v>
      </c>
      <c r="Q30" s="1">
        <f t="shared" si="5"/>
        <v>0</v>
      </c>
      <c r="R30" s="1">
        <f t="shared" si="6"/>
        <v>1</v>
      </c>
      <c r="S30" s="1">
        <f t="shared" si="7"/>
        <v>1</v>
      </c>
    </row>
    <row r="31" spans="1:19" ht="21" customHeight="1">
      <c r="A31" s="16">
        <v>21</v>
      </c>
      <c r="B31" s="81" t="s">
        <v>50</v>
      </c>
      <c r="C31" s="83">
        <f t="shared" si="1"/>
        <v>4.888888888888889</v>
      </c>
      <c r="D31" s="17" t="s">
        <v>66</v>
      </c>
      <c r="E31" s="27">
        <v>5</v>
      </c>
      <c r="F31" s="82">
        <v>5</v>
      </c>
      <c r="G31" s="4">
        <v>5</v>
      </c>
      <c r="H31" s="4">
        <v>5</v>
      </c>
      <c r="I31" s="4">
        <v>5</v>
      </c>
      <c r="J31" s="4">
        <v>5</v>
      </c>
      <c r="K31" s="4">
        <v>5</v>
      </c>
      <c r="L31" s="3">
        <v>4</v>
      </c>
      <c r="M31" s="4">
        <v>5</v>
      </c>
      <c r="N31" s="1">
        <f t="shared" si="2"/>
        <v>0</v>
      </c>
      <c r="O31" s="1">
        <f t="shared" si="3"/>
        <v>0</v>
      </c>
      <c r="P31" s="1">
        <f t="shared" si="4"/>
        <v>0</v>
      </c>
      <c r="Q31" s="1">
        <f t="shared" si="5"/>
        <v>0</v>
      </c>
      <c r="R31" s="1">
        <f t="shared" si="6"/>
        <v>1</v>
      </c>
      <c r="S31" s="1">
        <f t="shared" si="7"/>
        <v>1</v>
      </c>
    </row>
    <row r="32" spans="1:19" ht="21" customHeight="1">
      <c r="A32" s="18">
        <v>22</v>
      </c>
      <c r="B32" s="81" t="s">
        <v>51</v>
      </c>
      <c r="C32" s="83">
        <f t="shared" si="1"/>
        <v>4.777777777777778</v>
      </c>
      <c r="D32" s="17" t="s">
        <v>66</v>
      </c>
      <c r="E32" s="27">
        <v>5</v>
      </c>
      <c r="F32" s="82">
        <v>5</v>
      </c>
      <c r="G32" s="4">
        <v>4</v>
      </c>
      <c r="H32" s="4">
        <v>5</v>
      </c>
      <c r="I32" s="4">
        <v>5</v>
      </c>
      <c r="J32" s="4">
        <v>4</v>
      </c>
      <c r="K32" s="4">
        <v>5</v>
      </c>
      <c r="L32" s="3">
        <v>5</v>
      </c>
      <c r="M32" s="4">
        <v>5</v>
      </c>
      <c r="N32" s="1">
        <f t="shared" si="2"/>
        <v>0</v>
      </c>
      <c r="O32" s="1">
        <f t="shared" si="3"/>
        <v>0</v>
      </c>
      <c r="P32" s="1">
        <f t="shared" si="4"/>
        <v>0</v>
      </c>
      <c r="Q32" s="1">
        <f t="shared" si="5"/>
        <v>0</v>
      </c>
      <c r="R32" s="1">
        <f t="shared" si="6"/>
        <v>1</v>
      </c>
      <c r="S32" s="1">
        <f t="shared" si="7"/>
        <v>1</v>
      </c>
    </row>
    <row r="33" spans="1:19" ht="21" customHeight="1">
      <c r="A33" s="18">
        <v>23</v>
      </c>
      <c r="B33" s="81" t="s">
        <v>52</v>
      </c>
      <c r="C33" s="83">
        <f t="shared" si="1"/>
        <v>4.555555555555555</v>
      </c>
      <c r="D33" s="17" t="s">
        <v>67</v>
      </c>
      <c r="E33" s="27">
        <v>4</v>
      </c>
      <c r="F33" s="82">
        <v>4</v>
      </c>
      <c r="G33" s="4">
        <v>5</v>
      </c>
      <c r="H33" s="4">
        <v>5</v>
      </c>
      <c r="I33" s="4">
        <v>5</v>
      </c>
      <c r="J33" s="4">
        <v>4</v>
      </c>
      <c r="K33" s="4">
        <v>5</v>
      </c>
      <c r="L33" s="3">
        <v>4</v>
      </c>
      <c r="M33" s="4">
        <v>5</v>
      </c>
      <c r="N33" s="1">
        <f t="shared" si="2"/>
        <v>0</v>
      </c>
      <c r="O33" s="1">
        <f t="shared" si="3"/>
        <v>0</v>
      </c>
      <c r="P33" s="1">
        <f t="shared" si="4"/>
        <v>0</v>
      </c>
      <c r="Q33" s="1">
        <f t="shared" si="5"/>
        <v>0</v>
      </c>
      <c r="R33" s="1">
        <f t="shared" si="6"/>
        <v>1</v>
      </c>
      <c r="S33" s="1">
        <f t="shared" si="7"/>
        <v>1</v>
      </c>
    </row>
    <row r="34" spans="1:19" ht="21" customHeight="1">
      <c r="A34" s="16">
        <v>24</v>
      </c>
      <c r="B34" s="85" t="s">
        <v>53</v>
      </c>
      <c r="C34" s="86">
        <f t="shared" si="1"/>
        <v>5</v>
      </c>
      <c r="D34" s="17" t="s">
        <v>66</v>
      </c>
      <c r="E34" s="27">
        <v>5</v>
      </c>
      <c r="F34" s="82">
        <v>5</v>
      </c>
      <c r="G34" s="4">
        <v>5</v>
      </c>
      <c r="H34" s="4">
        <v>5</v>
      </c>
      <c r="I34" s="4">
        <v>5</v>
      </c>
      <c r="J34" s="4">
        <v>5</v>
      </c>
      <c r="K34" s="4">
        <v>5</v>
      </c>
      <c r="L34" s="3">
        <v>5</v>
      </c>
      <c r="M34" s="4">
        <v>5</v>
      </c>
      <c r="N34" s="1">
        <f t="shared" si="2"/>
        <v>0</v>
      </c>
      <c r="O34" s="1">
        <f t="shared" si="3"/>
        <v>0</v>
      </c>
      <c r="P34" s="1">
        <f t="shared" si="4"/>
        <v>0</v>
      </c>
      <c r="Q34" s="1">
        <f t="shared" si="5"/>
        <v>0</v>
      </c>
      <c r="R34" s="1">
        <f t="shared" si="6"/>
        <v>1</v>
      </c>
      <c r="S34" s="1">
        <f t="shared" si="7"/>
        <v>1</v>
      </c>
    </row>
    <row r="35" spans="1:19" ht="21" customHeight="1">
      <c r="A35" s="16">
        <v>25</v>
      </c>
      <c r="B35" s="85" t="s">
        <v>54</v>
      </c>
      <c r="C35" s="86">
        <f t="shared" si="1"/>
        <v>5</v>
      </c>
      <c r="D35" s="17" t="s">
        <v>66</v>
      </c>
      <c r="E35" s="27">
        <v>5</v>
      </c>
      <c r="F35" s="82">
        <v>5</v>
      </c>
      <c r="G35" s="4">
        <v>5</v>
      </c>
      <c r="H35" s="4">
        <v>5</v>
      </c>
      <c r="I35" s="4">
        <v>5</v>
      </c>
      <c r="J35" s="4">
        <v>5</v>
      </c>
      <c r="K35" s="4">
        <v>5</v>
      </c>
      <c r="L35" s="3">
        <v>5</v>
      </c>
      <c r="M35" s="4">
        <v>5</v>
      </c>
      <c r="N35" s="1">
        <f t="shared" si="2"/>
        <v>0</v>
      </c>
      <c r="O35" s="1">
        <f t="shared" si="3"/>
        <v>0</v>
      </c>
      <c r="P35" s="1">
        <f t="shared" si="4"/>
        <v>0</v>
      </c>
      <c r="Q35" s="1">
        <f t="shared" si="5"/>
        <v>0</v>
      </c>
      <c r="R35" s="1">
        <f t="shared" si="6"/>
        <v>1</v>
      </c>
      <c r="S35" s="1">
        <f t="shared" si="7"/>
        <v>1</v>
      </c>
    </row>
    <row r="36" spans="1:19" ht="21" customHeight="1">
      <c r="A36" s="18">
        <v>26</v>
      </c>
      <c r="B36" s="81" t="s">
        <v>55</v>
      </c>
      <c r="C36" s="83">
        <f t="shared" si="1"/>
        <v>4.666666666666667</v>
      </c>
      <c r="D36" s="17" t="s">
        <v>66</v>
      </c>
      <c r="E36" s="27">
        <v>4</v>
      </c>
      <c r="F36" s="82">
        <v>5</v>
      </c>
      <c r="G36" s="4">
        <v>4</v>
      </c>
      <c r="H36" s="4">
        <v>5</v>
      </c>
      <c r="I36" s="4">
        <v>5</v>
      </c>
      <c r="J36" s="4">
        <v>5</v>
      </c>
      <c r="K36" s="4">
        <v>5</v>
      </c>
      <c r="L36" s="3">
        <v>4</v>
      </c>
      <c r="M36" s="4">
        <v>5</v>
      </c>
      <c r="N36" s="1">
        <f t="shared" si="2"/>
        <v>0</v>
      </c>
      <c r="O36" s="1">
        <f t="shared" si="3"/>
        <v>0</v>
      </c>
      <c r="P36" s="1">
        <f t="shared" si="4"/>
        <v>0</v>
      </c>
      <c r="Q36" s="1">
        <f t="shared" si="5"/>
        <v>0</v>
      </c>
      <c r="R36" s="1">
        <f t="shared" si="6"/>
        <v>1</v>
      </c>
      <c r="S36" s="1">
        <f t="shared" si="7"/>
        <v>1</v>
      </c>
    </row>
    <row r="37" spans="1:19" ht="25.5" customHeight="1">
      <c r="A37" s="18">
        <v>27</v>
      </c>
      <c r="B37" s="69" t="s">
        <v>56</v>
      </c>
      <c r="C37" s="68">
        <f t="shared" si="1"/>
        <v>4</v>
      </c>
      <c r="D37" s="17" t="s">
        <v>67</v>
      </c>
      <c r="E37" s="27">
        <v>4</v>
      </c>
      <c r="F37" s="82">
        <v>4</v>
      </c>
      <c r="G37" s="4">
        <v>4</v>
      </c>
      <c r="H37" s="4">
        <v>5</v>
      </c>
      <c r="I37" s="4">
        <v>4</v>
      </c>
      <c r="J37" s="4">
        <v>4</v>
      </c>
      <c r="K37" s="4">
        <v>4</v>
      </c>
      <c r="L37" s="3">
        <v>3</v>
      </c>
      <c r="M37" s="4">
        <v>4</v>
      </c>
      <c r="N37" s="1">
        <f t="shared" si="2"/>
        <v>0</v>
      </c>
      <c r="O37" s="1">
        <f t="shared" si="3"/>
        <v>1</v>
      </c>
      <c r="P37" s="1">
        <f t="shared" si="4"/>
        <v>0</v>
      </c>
      <c r="Q37" s="1">
        <f t="shared" si="5"/>
        <v>0</v>
      </c>
      <c r="R37" s="1">
        <f t="shared" si="6"/>
        <v>0</v>
      </c>
      <c r="S37" s="1">
        <f t="shared" si="7"/>
        <v>1</v>
      </c>
    </row>
    <row r="38" spans="1:13" ht="15.75">
      <c r="A38" s="2"/>
      <c r="B38" s="28" t="s">
        <v>1</v>
      </c>
      <c r="C38" s="29">
        <f>S39/COUNTIF(C11:C37,"&gt;=0")</f>
        <v>1</v>
      </c>
      <c r="D38" s="30" t="s">
        <v>1</v>
      </c>
      <c r="E38" s="31">
        <f>COUNTIF(E11:E37,"&gt;2")/27</f>
        <v>1</v>
      </c>
      <c r="F38" s="31">
        <f aca="true" t="shared" si="8" ref="F38:M38">COUNTIF(F11:F37,"&gt;2")/27</f>
        <v>1</v>
      </c>
      <c r="G38" s="31">
        <f t="shared" si="8"/>
        <v>1</v>
      </c>
      <c r="H38" s="31">
        <f t="shared" si="8"/>
        <v>1</v>
      </c>
      <c r="I38" s="31">
        <f t="shared" si="8"/>
        <v>1</v>
      </c>
      <c r="J38" s="31">
        <f t="shared" si="8"/>
        <v>1</v>
      </c>
      <c r="K38" s="31">
        <f t="shared" si="8"/>
        <v>1</v>
      </c>
      <c r="L38" s="31">
        <f t="shared" si="8"/>
        <v>1</v>
      </c>
      <c r="M38" s="31">
        <f t="shared" si="8"/>
        <v>1</v>
      </c>
    </row>
    <row r="39" spans="2:19" ht="15.75">
      <c r="B39" s="23" t="s">
        <v>0</v>
      </c>
      <c r="C39" s="24">
        <f>R39/COUNTIF(C11:C37,"&gt;=0")</f>
        <v>0.8888888888888888</v>
      </c>
      <c r="D39" s="25" t="s">
        <v>0</v>
      </c>
      <c r="E39" s="26">
        <f>COUNTIF(E11:E37,"&gt;3")/27</f>
        <v>0.9259259259259259</v>
      </c>
      <c r="F39" s="26">
        <f aca="true" t="shared" si="9" ref="F39:M39">COUNTIF(F11:F37,"&gt;3")/27</f>
        <v>0.9259259259259259</v>
      </c>
      <c r="G39" s="26">
        <f t="shared" si="9"/>
        <v>0.9629629629629629</v>
      </c>
      <c r="H39" s="26">
        <f t="shared" si="9"/>
        <v>1</v>
      </c>
      <c r="I39" s="26">
        <f t="shared" si="9"/>
        <v>1</v>
      </c>
      <c r="J39" s="26">
        <f t="shared" si="9"/>
        <v>0.9629629629629629</v>
      </c>
      <c r="K39" s="26">
        <f t="shared" si="9"/>
        <v>0.9629629629629629</v>
      </c>
      <c r="L39" s="26">
        <f t="shared" si="9"/>
        <v>0.8888888888888888</v>
      </c>
      <c r="M39" s="26">
        <f t="shared" si="9"/>
        <v>1</v>
      </c>
      <c r="R39" s="1">
        <f>SUM(R11:R37)</f>
        <v>24</v>
      </c>
      <c r="S39" s="1">
        <f>SUM(S11:S37)</f>
        <v>27</v>
      </c>
    </row>
    <row r="40" spans="2:6" ht="15.75">
      <c r="B40" s="63"/>
      <c r="E40" s="67"/>
      <c r="F40" s="67"/>
    </row>
    <row r="41" spans="1:19" ht="21" customHeight="1">
      <c r="A41" s="3">
        <v>1</v>
      </c>
      <c r="B41" s="87" t="s">
        <v>57</v>
      </c>
      <c r="C41" s="88">
        <f>AVERAGE(E41:F41,H41:L41)</f>
        <v>4</v>
      </c>
      <c r="D41" s="19" t="s">
        <v>67</v>
      </c>
      <c r="E41" s="65">
        <v>4</v>
      </c>
      <c r="F41" s="66">
        <v>4</v>
      </c>
      <c r="G41" s="48">
        <v>4</v>
      </c>
      <c r="H41" s="48">
        <v>5</v>
      </c>
      <c r="I41" s="48">
        <v>4</v>
      </c>
      <c r="J41" s="3">
        <v>4</v>
      </c>
      <c r="K41" s="3">
        <v>4</v>
      </c>
      <c r="L41" s="3">
        <v>3</v>
      </c>
      <c r="M41" s="3">
        <v>4</v>
      </c>
      <c r="N41" s="1">
        <f>IF(COUNTIF(E41:M41,"=2")&gt;0,1,0)</f>
        <v>0</v>
      </c>
      <c r="O41" s="1">
        <f>IF(N41=1,0,(IF(COUNTIF(E41:M41,"=3")&gt;0,1,0)))</f>
        <v>1</v>
      </c>
      <c r="P41" s="1">
        <f>IF(COUNTIF(E41:M41,"=0")&gt;0,1,0)</f>
        <v>0</v>
      </c>
      <c r="Q41" s="1">
        <f>IF(OR(N41=1,P41=1),1,0)</f>
        <v>0</v>
      </c>
      <c r="R41" s="1">
        <f>IF(COUNTIF(E41:M41,"=*")=11,0,IF(COUNTIF(E41:M41,"&gt;=0")-COUNTIF(E41:M41,"&gt;3")=0,1,0))</f>
        <v>0</v>
      </c>
      <c r="S41" s="1">
        <f>IF(COUNTIF(E41:M41,"=*")=11,0,IF(COUNTIF(E41:M41,"&gt;=0")-COUNTIF(E41:M41,"&gt;2")=0,1,0))</f>
        <v>1</v>
      </c>
    </row>
    <row r="42" spans="1:19" ht="23.25" customHeight="1">
      <c r="A42" s="3">
        <v>2</v>
      </c>
      <c r="B42" s="79" t="s">
        <v>58</v>
      </c>
      <c r="C42" s="12">
        <f>AVERAGE(E42:L42)</f>
        <v>3.125</v>
      </c>
      <c r="D42" s="19"/>
      <c r="E42" s="47">
        <v>3</v>
      </c>
      <c r="F42" s="61">
        <v>3</v>
      </c>
      <c r="G42" s="62">
        <v>3</v>
      </c>
      <c r="H42" s="48">
        <v>4</v>
      </c>
      <c r="I42" s="48">
        <v>4</v>
      </c>
      <c r="J42" s="84">
        <v>2</v>
      </c>
      <c r="K42" s="3">
        <v>3</v>
      </c>
      <c r="L42" s="3">
        <v>3</v>
      </c>
      <c r="M42" s="3">
        <v>3</v>
      </c>
      <c r="N42" s="1">
        <f>IF(COUNTIF(E42:M42,"=2")&gt;0,1,0)</f>
        <v>1</v>
      </c>
      <c r="O42" s="1">
        <f>IF(N42=1,0,(IF(COUNTIF(E42:M42,"=3")&gt;0,1,0)))</f>
        <v>0</v>
      </c>
      <c r="P42" s="1">
        <f>IF(COUNTIF(E42:M42,"=0")&gt;0,1,0)</f>
        <v>0</v>
      </c>
      <c r="Q42" s="1">
        <f>IF(OR(N42=1,P42=1),1,0)</f>
        <v>1</v>
      </c>
      <c r="R42" s="1">
        <f>IF(COUNTIF(E42:M42,"=*")=11,0,IF(COUNTIF(E42:M42,"&gt;=0")-COUNTIF(E42:M42,"&gt;3")=0,1,0))</f>
        <v>0</v>
      </c>
      <c r="S42" s="1">
        <f>IF(COUNTIF(E42:M42,"=*")=11,0,IF(COUNTIF(E42:M42,"&gt;=0")-COUNTIF(E42:M42,"&gt;2")=0,1,0))</f>
        <v>0</v>
      </c>
    </row>
    <row r="43" spans="1:19" ht="21" customHeight="1" thickBot="1">
      <c r="A43" s="70">
        <v>3</v>
      </c>
      <c r="B43" s="71" t="s">
        <v>59</v>
      </c>
      <c r="C43" s="72" t="e">
        <f>AVERAGE(E43:L43)</f>
        <v>#DIV/0!</v>
      </c>
      <c r="D43" s="73"/>
      <c r="E43" s="74"/>
      <c r="F43" s="75"/>
      <c r="G43" s="76"/>
      <c r="H43" s="77"/>
      <c r="I43" s="77"/>
      <c r="J43" s="78"/>
      <c r="K43" s="70"/>
      <c r="L43" s="70"/>
      <c r="M43" s="70"/>
      <c r="N43" s="1">
        <f>IF(COUNTIF(E43:M43,"=2")&gt;0,1,0)</f>
        <v>0</v>
      </c>
      <c r="O43" s="1">
        <f>IF(N43=1,0,(IF(COUNTIF(E43:M43,"=3")&gt;0,1,0)))</f>
        <v>0</v>
      </c>
      <c r="P43" s="1">
        <f>IF(COUNTIF(E43:M43,"=0")&gt;0,1,0)</f>
        <v>0</v>
      </c>
      <c r="Q43" s="1">
        <f>IF(OR(N43=1,P43=1),1,0)</f>
        <v>0</v>
      </c>
      <c r="R43" s="1">
        <f>IF(COUNTIF(E43:M43,"=*")=11,0,IF(COUNTIF(E43:M43,"&gt;=0")-COUNTIF(E43:M43,"&gt;3")=0,1,0))</f>
        <v>1</v>
      </c>
      <c r="S43" s="1">
        <f>IF(COUNTIF(E43:M43,"=*")=11,0,IF(COUNTIF(E43:M43,"&gt;=0")-COUNTIF(E43:M43,"&gt;2")=0,1,0))</f>
        <v>1</v>
      </c>
    </row>
    <row r="44" spans="1:14" ht="15.75">
      <c r="A44" s="49"/>
      <c r="B44" s="50" t="s">
        <v>1</v>
      </c>
      <c r="C44" s="51">
        <f>S45/COUNTIF(I41:I43,"&gt;=0")</f>
        <v>1</v>
      </c>
      <c r="D44" s="52" t="s">
        <v>1</v>
      </c>
      <c r="E44" s="53">
        <f>COUNTIF(E41:E43,"&gt;2")/3</f>
        <v>0.6666666666666666</v>
      </c>
      <c r="F44" s="53">
        <f aca="true" t="shared" si="10" ref="F44:L44">COUNTIF(F41:F43,"&gt;2")/3</f>
        <v>0.6666666666666666</v>
      </c>
      <c r="G44" s="53">
        <f t="shared" si="10"/>
        <v>0.6666666666666666</v>
      </c>
      <c r="H44" s="53">
        <f>COUNTIF(H41:H43,"&gt;2")/3+COUNTIF(H41:H43,"осв.")/3</f>
        <v>0.6666666666666666</v>
      </c>
      <c r="I44" s="53">
        <f t="shared" si="10"/>
        <v>0.6666666666666666</v>
      </c>
      <c r="J44" s="53">
        <f>COUNTIF(J41:J43,"&gt;2")/3+COUNTIF(J41:J43,"осв.")/3</f>
        <v>0.3333333333333333</v>
      </c>
      <c r="K44" s="53">
        <f t="shared" si="10"/>
        <v>0.6666666666666666</v>
      </c>
      <c r="L44" s="53">
        <f t="shared" si="10"/>
        <v>0.6666666666666666</v>
      </c>
      <c r="M44" s="53">
        <f>COUNTIF(M41:M43,"&gt;2")/3</f>
        <v>0.6666666666666666</v>
      </c>
      <c r="N44" s="54"/>
    </row>
    <row r="45" spans="1:19" ht="16.5" thickBot="1">
      <c r="A45" s="55"/>
      <c r="B45" s="56" t="s">
        <v>0</v>
      </c>
      <c r="C45" s="57">
        <f>R45/COUNTIF(I41:I43,"&gt;=0")</f>
        <v>0.5</v>
      </c>
      <c r="D45" s="58" t="s">
        <v>0</v>
      </c>
      <c r="E45" s="59">
        <f>COUNTIF(E41:E43,"&gt;3")/3</f>
        <v>0.3333333333333333</v>
      </c>
      <c r="F45" s="59">
        <f aca="true" t="shared" si="11" ref="F45:L45">COUNTIF(F41:F43,"&gt;3")/3</f>
        <v>0.3333333333333333</v>
      </c>
      <c r="G45" s="59">
        <f t="shared" si="11"/>
        <v>0.3333333333333333</v>
      </c>
      <c r="H45" s="59">
        <f>COUNTIF(H41:H43,"&gt;3")/3+COUNTIF(H41:H43,"осв.")/3</f>
        <v>0.6666666666666666</v>
      </c>
      <c r="I45" s="59">
        <f t="shared" si="11"/>
        <v>0.6666666666666666</v>
      </c>
      <c r="J45" s="59">
        <f>COUNTIF(J41:J43,"&gt;3")/3+COUNTIF(J41:J43,"осв.")/3</f>
        <v>0.3333333333333333</v>
      </c>
      <c r="K45" s="59">
        <f t="shared" si="11"/>
        <v>0.3333333333333333</v>
      </c>
      <c r="L45" s="59">
        <f t="shared" si="11"/>
        <v>0</v>
      </c>
      <c r="M45" s="59">
        <f>COUNTIF(M41:M43,"&gt;3")/3</f>
        <v>0.3333333333333333</v>
      </c>
      <c r="N45" s="54"/>
      <c r="R45" s="1">
        <f>SUM(R41:R43)</f>
        <v>1</v>
      </c>
      <c r="S45" s="1">
        <f>SUM(S41:S43)</f>
        <v>2</v>
      </c>
    </row>
  </sheetData>
  <sheetProtection/>
  <mergeCells count="10">
    <mergeCell ref="D2:L2"/>
    <mergeCell ref="A5:A10"/>
    <mergeCell ref="B5:B10"/>
    <mergeCell ref="C5:C7"/>
    <mergeCell ref="D5:D7"/>
    <mergeCell ref="E5:F5"/>
    <mergeCell ref="C8:D8"/>
    <mergeCell ref="C9:D9"/>
    <mergeCell ref="C10:D10"/>
    <mergeCell ref="G5:M5"/>
  </mergeCells>
  <conditionalFormatting sqref="E11:M37">
    <cfRule type="cellIs" priority="8" dxfId="11" operator="equal">
      <formula>4</formula>
    </cfRule>
    <cfRule type="cellIs" priority="9" dxfId="10" operator="equal">
      <formula>5</formula>
    </cfRule>
    <cfRule type="cellIs" priority="14" dxfId="2" operator="equal" stopIfTrue="1">
      <formula>5</formula>
    </cfRule>
    <cfRule type="cellIs" priority="15" dxfId="1" operator="equal" stopIfTrue="1">
      <formula>3</formula>
    </cfRule>
    <cfRule type="cellIs" priority="16" dxfId="0" operator="equal" stopIfTrue="1">
      <formula>2</formula>
    </cfRule>
  </conditionalFormatting>
  <conditionalFormatting sqref="E41:M43 E11:M37">
    <cfRule type="cellIs" priority="11" dxfId="6" operator="equal" stopIfTrue="1">
      <formula>5</formula>
    </cfRule>
    <cfRule type="cellIs" priority="12" dxfId="0" operator="equal" stopIfTrue="1">
      <formula>2</formula>
    </cfRule>
    <cfRule type="cellIs" priority="13" dxfId="1" operator="equal" stopIfTrue="1">
      <formula>3</formula>
    </cfRule>
  </conditionalFormatting>
  <conditionalFormatting sqref="E41:M43 E11:M37">
    <cfRule type="cellIs" priority="10" dxfId="3" operator="equal" stopIfTrue="1">
      <formula>5</formula>
    </cfRule>
  </conditionalFormatting>
  <conditionalFormatting sqref="E41:M43">
    <cfRule type="cellIs" priority="5" dxfId="2" operator="equal" stopIfTrue="1">
      <formula>5</formula>
    </cfRule>
    <cfRule type="cellIs" priority="6" dxfId="1" operator="equal" stopIfTrue="1">
      <formula>3</formula>
    </cfRule>
    <cfRule type="cellIs" priority="7" dxfId="0" operator="equal" stopIfTrue="1">
      <formula>2</formula>
    </cfRule>
  </conditionalFormatting>
  <printOptions/>
  <pageMargins left="0.1968503937007874" right="0.5118110236220472" top="0.31496062992125984" bottom="0.4330708661417323" header="0.1968503937007874" footer="0.2755905511811024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SEO</cp:lastModifiedBy>
  <cp:lastPrinted>2018-03-14T06:17:05Z</cp:lastPrinted>
  <dcterms:created xsi:type="dcterms:W3CDTF">2016-12-01T08:04:31Z</dcterms:created>
  <dcterms:modified xsi:type="dcterms:W3CDTF">2019-01-10T06:33:30Z</dcterms:modified>
  <cp:category/>
  <cp:version/>
  <cp:contentType/>
  <cp:contentStatus/>
</cp:coreProperties>
</file>